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drawings/drawing9.xml" ContentType="application/vnd.openxmlformats-officedocument.drawing+xml"/>
  <Override PartName="/xl/comments5.xml" ContentType="application/vnd.openxmlformats-officedocument.spreadsheetml.comments+xml"/>
  <Override PartName="/xl/drawings/drawing10.xml" ContentType="application/vnd.openxmlformats-officedocument.drawing+xml"/>
  <Override PartName="/xl/comments6.xml" ContentType="application/vnd.openxmlformats-officedocument.spreadsheetml.comments+xml"/>
  <Override PartName="/xl/drawings/drawing11.xml" ContentType="application/vnd.openxmlformats-officedocument.drawing+xml"/>
  <Override PartName="/xl/comments7.xml" ContentType="application/vnd.openxmlformats-officedocument.spreadsheetml.comments+xml"/>
  <Override PartName="/xl/drawings/drawing12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AhnSunha\Desktop\"/>
    </mc:Choice>
  </mc:AlternateContent>
  <bookViews>
    <workbookView xWindow="-3615" yWindow="750" windowWidth="25110" windowHeight="12795" tabRatio="969" activeTab="5"/>
  </bookViews>
  <sheets>
    <sheet name="작성시 유의사항" sheetId="50" r:id="rId1"/>
    <sheet name="1.배출업소현황" sheetId="17" r:id="rId2"/>
    <sheet name="진동배출업소" sheetId="27" r:id="rId3"/>
    <sheet name="2.용도지역별" sheetId="19" r:id="rId4"/>
    <sheet name="3.환경민원현황" sheetId="28" r:id="rId5"/>
    <sheet name="By factors" sheetId="20" r:id="rId6"/>
    <sheet name="소음성질별 민원" sheetId="21" r:id="rId7"/>
    <sheet name="민원처리" sheetId="26" r:id="rId8"/>
    <sheet name="4. 배출업소 점검" sheetId="10" r:id="rId9"/>
    <sheet name="5.생활소음 점검" sheetId="23" r:id="rId10"/>
    <sheet name=" 이동소음점검" sheetId="22" r:id="rId11"/>
    <sheet name="6. 교통,이동규제" sheetId="31" r:id="rId12"/>
    <sheet name="교통소음지역 지정" sheetId="51" r:id="rId13"/>
    <sheet name="이동소음지역" sheetId="52" r:id="rId14"/>
    <sheet name="7.방음벽현황" sheetId="34" r:id="rId15"/>
    <sheet name="방음벽실적" sheetId="35" r:id="rId16"/>
    <sheet name="방음벽 계획" sheetId="36" r:id="rId17"/>
    <sheet name="8.저소음노면" sheetId="37" r:id="rId18"/>
    <sheet name="저소음노면실적" sheetId="38" r:id="rId19"/>
    <sheet name="저소음노면계획" sheetId="39" r:id="rId20"/>
    <sheet name="9.예산" sheetId="41" r:id="rId21"/>
    <sheet name="10.정온시설" sheetId="49" r:id="rId22"/>
    <sheet name="11.소음피해학교" sheetId="54" r:id="rId23"/>
    <sheet name="12.지도점검" sheetId="44" r:id="rId24"/>
    <sheet name="13.주민홍보" sheetId="48" r:id="rId25"/>
  </sheets>
  <definedNames>
    <definedName name="_xlnm._FilterDatabase" localSheetId="23" hidden="1">'12.지도점검'!$A$5:$N$32</definedName>
    <definedName name="_xlnm._FilterDatabase" localSheetId="3" hidden="1">'2.용도지역별'!$A$3:$G$289</definedName>
    <definedName name="_xlnm._FilterDatabase" localSheetId="5" hidden="1">'By factors'!$B$4:$T$104</definedName>
    <definedName name="_xlnm._FilterDatabase" localSheetId="6" hidden="1">'소음성질별 민원'!$A$4:$T$4</definedName>
    <definedName name="_xlnm.Print_Area" localSheetId="10">' 이동소음점검'!$A$1:$F$108</definedName>
    <definedName name="_xlnm.Print_Area" localSheetId="1">'1.배출업소현황'!$A$1:$I$31</definedName>
    <definedName name="_xlnm.Print_Area" localSheetId="21">'10.정온시설'!$A$1:$J$56</definedName>
    <definedName name="_xlnm.Print_Area" localSheetId="22">'11.소음피해학교'!$A$1:$G$161</definedName>
    <definedName name="_xlnm.Print_Area" localSheetId="23">'12.지도점검'!$A$1:$K$82</definedName>
    <definedName name="_xlnm.Print_Area" localSheetId="24">'13.주민홍보'!$A$1:$D$28</definedName>
    <definedName name="_xlnm.Print_Area" localSheetId="3">'2.용도지역별'!$A$1:$H$289</definedName>
    <definedName name="_xlnm.Print_Area" localSheetId="4">'3.환경민원현황'!$A$1:$P$82</definedName>
    <definedName name="_xlnm.Print_Area" localSheetId="8">'4. 배출업소 점검'!$A$1:$S$58</definedName>
    <definedName name="_xlnm.Print_Area" localSheetId="9">'5.생활소음 점검'!$A$1:$AD$58</definedName>
    <definedName name="_xlnm.Print_Area" localSheetId="11">'6. 교통,이동규제'!$A$1:$M$41</definedName>
    <definedName name="_xlnm.Print_Area" localSheetId="14">'7.방음벽현황'!$A$1:$P$38</definedName>
    <definedName name="_xlnm.Print_Area" localSheetId="17">'8.저소음노면'!$A$1:$P$34</definedName>
    <definedName name="_xlnm.Print_Area" localSheetId="20">'9.예산'!$A$1:$I$36</definedName>
    <definedName name="_xlnm.Print_Area" localSheetId="5">'By factors'!$B$3:$S$108</definedName>
    <definedName name="_xlnm.Print_Area" localSheetId="12">'교통소음지역 지정'!$A$1:$Q$22</definedName>
    <definedName name="_xlnm.Print_Area" localSheetId="7">민원처리!$A$1:$L$57</definedName>
    <definedName name="_xlnm.Print_Area" localSheetId="16">'방음벽 계획'!$A$1:$I$67</definedName>
    <definedName name="_xlnm.Print_Area" localSheetId="15">방음벽실적!$A$1:$I$72</definedName>
    <definedName name="_xlnm.Print_Area" localSheetId="13">이동소음지역!$A$1:$K$30</definedName>
    <definedName name="_xlnm.Print_Area" localSheetId="19">저소음노면계획!$A$1:$H$59</definedName>
    <definedName name="_xlnm.Print_Area" localSheetId="18">저소음노면실적!$A$1:$H$60</definedName>
    <definedName name="_xlnm.Print_Area" localSheetId="2">진동배출업소!$A$1:$I$31</definedName>
    <definedName name="_xlnm.Print_Titles" localSheetId="10">' 이동소음점검'!$2:$4</definedName>
    <definedName name="_xlnm.Print_Titles" localSheetId="5">'By factors'!$2:$4</definedName>
    <definedName name="_xlnm.Print_Titles" localSheetId="6">'소음성질별 민원'!$3:$4</definedName>
  </definedNames>
  <calcPr calcId="152511"/>
</workbook>
</file>

<file path=xl/calcChain.xml><?xml version="1.0" encoding="utf-8"?>
<calcChain xmlns="http://schemas.openxmlformats.org/spreadsheetml/2006/main">
  <c r="H10" i="26" l="1"/>
  <c r="H12" i="26"/>
  <c r="H14" i="26"/>
  <c r="H16" i="26"/>
  <c r="H20" i="26"/>
  <c r="H22" i="26"/>
  <c r="H24" i="26"/>
  <c r="H26" i="26"/>
  <c r="H28" i="26"/>
  <c r="H30" i="26"/>
  <c r="H32" i="26"/>
  <c r="H36" i="26"/>
  <c r="H38" i="26"/>
  <c r="H40" i="26"/>
  <c r="H42" i="26"/>
  <c r="H44" i="26"/>
  <c r="H46" i="26"/>
  <c r="H48" i="26"/>
  <c r="H52" i="26"/>
  <c r="H54" i="26"/>
  <c r="H8" i="26"/>
  <c r="D6" i="26"/>
  <c r="E6" i="26"/>
  <c r="F6" i="26"/>
  <c r="L11" i="49" l="1"/>
  <c r="L12" i="49"/>
  <c r="L15" i="49"/>
  <c r="L19" i="49"/>
  <c r="L23" i="49"/>
  <c r="L31" i="49"/>
  <c r="L35" i="49"/>
  <c r="L39" i="49"/>
  <c r="L43" i="49"/>
  <c r="L47" i="49"/>
  <c r="L51" i="49"/>
  <c r="L55" i="49"/>
  <c r="K8" i="49"/>
  <c r="K9" i="49"/>
  <c r="L9" i="49" s="1"/>
  <c r="K10" i="49"/>
  <c r="K11" i="49"/>
  <c r="K12" i="49"/>
  <c r="K13" i="49"/>
  <c r="L13" i="49" s="1"/>
  <c r="K14" i="49"/>
  <c r="K15" i="49"/>
  <c r="K16" i="49"/>
  <c r="K17" i="49"/>
  <c r="K18" i="49"/>
  <c r="K19" i="49"/>
  <c r="K20" i="49"/>
  <c r="K21" i="49"/>
  <c r="L21" i="49" s="1"/>
  <c r="K22" i="49"/>
  <c r="K23" i="49"/>
  <c r="K24" i="49"/>
  <c r="K25" i="49"/>
  <c r="L25" i="49" s="1"/>
  <c r="K26" i="49"/>
  <c r="K27" i="49"/>
  <c r="K28" i="49"/>
  <c r="K29" i="49"/>
  <c r="L29" i="49" s="1"/>
  <c r="K30" i="49"/>
  <c r="K31" i="49"/>
  <c r="K32" i="49"/>
  <c r="K33" i="49"/>
  <c r="L33" i="49" s="1"/>
  <c r="K34" i="49"/>
  <c r="K35" i="49"/>
  <c r="K36" i="49"/>
  <c r="K37" i="49"/>
  <c r="K38" i="49"/>
  <c r="K39" i="49"/>
  <c r="K40" i="49"/>
  <c r="K41" i="49"/>
  <c r="L41" i="49" s="1"/>
  <c r="K42" i="49"/>
  <c r="K43" i="49"/>
  <c r="K44" i="49"/>
  <c r="K45" i="49"/>
  <c r="L45" i="49" s="1"/>
  <c r="K46" i="49"/>
  <c r="K47" i="49"/>
  <c r="K48" i="49"/>
  <c r="K49" i="49"/>
  <c r="L49" i="49" s="1"/>
  <c r="K50" i="49"/>
  <c r="L50" i="49" s="1"/>
  <c r="K51" i="49"/>
  <c r="K52" i="49"/>
  <c r="K53" i="49"/>
  <c r="L53" i="49" s="1"/>
  <c r="K54" i="49"/>
  <c r="K55" i="49"/>
  <c r="K56" i="49"/>
  <c r="K7" i="49"/>
  <c r="L7" i="49" s="1"/>
  <c r="G5" i="35"/>
  <c r="F7" i="34"/>
  <c r="C7" i="34"/>
  <c r="D7" i="34"/>
  <c r="E7" i="34"/>
  <c r="G7" i="34"/>
  <c r="H7" i="34"/>
  <c r="I7" i="34"/>
  <c r="J7" i="34"/>
  <c r="K7" i="34"/>
  <c r="L7" i="34"/>
  <c r="M7" i="34"/>
  <c r="N7" i="34"/>
  <c r="O7" i="34"/>
  <c r="P7" i="34"/>
  <c r="B7" i="34"/>
  <c r="N230" i="21" l="1"/>
  <c r="J223" i="21"/>
  <c r="J225" i="21"/>
  <c r="D225" i="21" s="1"/>
  <c r="D224" i="21" s="1"/>
  <c r="D222" i="21" s="1"/>
  <c r="J221" i="21"/>
  <c r="E224" i="21"/>
  <c r="E222" i="21" s="1"/>
  <c r="F224" i="21"/>
  <c r="F222" i="21" s="1"/>
  <c r="G224" i="21"/>
  <c r="G222" i="21" s="1"/>
  <c r="H224" i="21"/>
  <c r="H222" i="21" s="1"/>
  <c r="I224" i="21"/>
  <c r="I222" i="21" s="1"/>
  <c r="K224" i="21"/>
  <c r="K222" i="21" s="1"/>
  <c r="L224" i="21"/>
  <c r="L222" i="21" s="1"/>
  <c r="M224" i="21"/>
  <c r="M222" i="21" s="1"/>
  <c r="N224" i="21"/>
  <c r="N222" i="21" s="1"/>
  <c r="O224" i="21"/>
  <c r="O222" i="21" s="1"/>
  <c r="P224" i="21"/>
  <c r="P222" i="21" s="1"/>
  <c r="Q224" i="21"/>
  <c r="Q222" i="21" s="1"/>
  <c r="R224" i="21"/>
  <c r="R222" i="21" s="1"/>
  <c r="S224" i="21"/>
  <c r="S222" i="21" s="1"/>
  <c r="G4" i="39"/>
  <c r="F4" i="39"/>
  <c r="G4" i="38"/>
  <c r="H5" i="36"/>
  <c r="H5" i="35"/>
  <c r="F5" i="35"/>
  <c r="J222" i="21" l="1"/>
  <c r="J224" i="21"/>
  <c r="F210" i="19"/>
  <c r="F211" i="19"/>
  <c r="F212" i="19"/>
  <c r="F209" i="19"/>
  <c r="L187" i="19"/>
  <c r="F65" i="19"/>
  <c r="F66" i="19"/>
  <c r="F67" i="19"/>
  <c r="F68" i="19"/>
  <c r="F69" i="19"/>
  <c r="F37" i="19"/>
  <c r="F38" i="19"/>
  <c r="F39" i="19"/>
  <c r="F40" i="19"/>
  <c r="F41" i="19"/>
  <c r="F42" i="19"/>
  <c r="F43" i="19"/>
  <c r="F44" i="19"/>
  <c r="F45" i="19"/>
  <c r="F46" i="19"/>
  <c r="F47" i="19"/>
  <c r="D22" i="17" l="1"/>
  <c r="C37" i="49"/>
  <c r="L37" i="49" s="1"/>
  <c r="C27" i="49"/>
  <c r="L27" i="49" s="1"/>
  <c r="I6" i="41"/>
  <c r="I8" i="41"/>
  <c r="C7" i="37" l="1"/>
  <c r="D7" i="37"/>
  <c r="E7" i="37"/>
  <c r="F7" i="37"/>
  <c r="G7" i="37"/>
  <c r="H7" i="37"/>
  <c r="I7" i="37"/>
  <c r="J7" i="37"/>
  <c r="K7" i="37"/>
  <c r="L7" i="37"/>
  <c r="M7" i="37"/>
  <c r="N7" i="37"/>
  <c r="O7" i="37"/>
  <c r="P7" i="37"/>
  <c r="B7" i="37"/>
  <c r="D25" i="22"/>
  <c r="C25" i="22"/>
  <c r="D6" i="22"/>
  <c r="E6" i="22"/>
  <c r="F6" i="22"/>
  <c r="D7" i="22"/>
  <c r="E7" i="22"/>
  <c r="F7" i="22"/>
  <c r="D8" i="22"/>
  <c r="E8" i="22"/>
  <c r="F8" i="22"/>
  <c r="C8" i="22"/>
  <c r="C6" i="22"/>
  <c r="C7" i="22"/>
  <c r="D7" i="23"/>
  <c r="F7" i="23"/>
  <c r="G7" i="23"/>
  <c r="H7" i="23"/>
  <c r="J7" i="23"/>
  <c r="K7" i="23"/>
  <c r="L7" i="23"/>
  <c r="M7" i="23"/>
  <c r="N7" i="23"/>
  <c r="O7" i="23"/>
  <c r="D8" i="23"/>
  <c r="F8" i="23"/>
  <c r="G8" i="23"/>
  <c r="H8" i="23"/>
  <c r="J8" i="23"/>
  <c r="K8" i="23"/>
  <c r="L8" i="23"/>
  <c r="M8" i="23"/>
  <c r="N8" i="23"/>
  <c r="C8" i="23"/>
  <c r="C7" i="23"/>
  <c r="E9" i="23"/>
  <c r="E10" i="23"/>
  <c r="E11" i="23"/>
  <c r="E12" i="23"/>
  <c r="E13" i="23"/>
  <c r="E14" i="23"/>
  <c r="E15" i="23"/>
  <c r="E16" i="23"/>
  <c r="E17" i="23"/>
  <c r="E18" i="23"/>
  <c r="E19" i="23"/>
  <c r="E20" i="23"/>
  <c r="E21" i="23"/>
  <c r="E22" i="23"/>
  <c r="E2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41" i="23"/>
  <c r="E42" i="23"/>
  <c r="E43" i="23"/>
  <c r="E44" i="23"/>
  <c r="E45" i="23"/>
  <c r="E46" i="23"/>
  <c r="E47" i="23"/>
  <c r="E48" i="23"/>
  <c r="E49" i="23"/>
  <c r="E50" i="23"/>
  <c r="E51" i="23"/>
  <c r="E52" i="23"/>
  <c r="E53" i="23"/>
  <c r="E54" i="23"/>
  <c r="E55" i="23"/>
  <c r="E56" i="23"/>
  <c r="E57" i="23"/>
  <c r="E58" i="23"/>
  <c r="I11" i="23"/>
  <c r="I12" i="23"/>
  <c r="I13" i="23"/>
  <c r="I14" i="23"/>
  <c r="I15" i="23"/>
  <c r="I16" i="23"/>
  <c r="I17" i="23"/>
  <c r="I18" i="23"/>
  <c r="I19" i="23"/>
  <c r="I20" i="23"/>
  <c r="I21" i="23"/>
  <c r="I22" i="23"/>
  <c r="I23" i="23"/>
  <c r="I24" i="23"/>
  <c r="I25" i="23"/>
  <c r="I26" i="23"/>
  <c r="I27" i="23"/>
  <c r="I28" i="23"/>
  <c r="I29" i="23"/>
  <c r="I30" i="23"/>
  <c r="I31" i="23"/>
  <c r="I32" i="23"/>
  <c r="I33" i="23"/>
  <c r="I34" i="23"/>
  <c r="I35" i="23"/>
  <c r="I36" i="23"/>
  <c r="I37" i="23"/>
  <c r="I38" i="23"/>
  <c r="I39" i="23"/>
  <c r="I40" i="23"/>
  <c r="I41" i="23"/>
  <c r="I42" i="23"/>
  <c r="I44" i="23"/>
  <c r="I45" i="23"/>
  <c r="I46" i="23"/>
  <c r="I47" i="23"/>
  <c r="I48" i="23"/>
  <c r="I50" i="23"/>
  <c r="I51" i="23"/>
  <c r="I52" i="23"/>
  <c r="I53" i="23"/>
  <c r="I54" i="23"/>
  <c r="I56" i="23"/>
  <c r="I58" i="23"/>
  <c r="R8" i="20"/>
  <c r="S5" i="20"/>
  <c r="S8" i="20" s="1"/>
  <c r="S6" i="20"/>
  <c r="S7" i="20"/>
  <c r="E5" i="20"/>
  <c r="G5" i="20"/>
  <c r="G8" i="20" s="1"/>
  <c r="H5" i="20"/>
  <c r="H8" i="20" s="1"/>
  <c r="I5" i="20"/>
  <c r="K5" i="20"/>
  <c r="K8" i="20" s="1"/>
  <c r="L5" i="20"/>
  <c r="L8" i="20" s="1"/>
  <c r="M5" i="20"/>
  <c r="M8" i="20" s="1"/>
  <c r="N5" i="20"/>
  <c r="N8" i="20" s="1"/>
  <c r="O5" i="20"/>
  <c r="O8" i="20" s="1"/>
  <c r="P5" i="20"/>
  <c r="P8" i="20" s="1"/>
  <c r="Q5" i="20"/>
  <c r="R5" i="20"/>
  <c r="E6" i="20"/>
  <c r="G6" i="20"/>
  <c r="H6" i="20"/>
  <c r="I6" i="20"/>
  <c r="I8" i="20" s="1"/>
  <c r="K6" i="20"/>
  <c r="L6" i="20"/>
  <c r="M6" i="20"/>
  <c r="N6" i="20"/>
  <c r="O6" i="20"/>
  <c r="P6" i="20"/>
  <c r="Q6" i="20"/>
  <c r="Q8" i="20" s="1"/>
  <c r="R6" i="20"/>
  <c r="E7" i="20"/>
  <c r="G7" i="20"/>
  <c r="H7" i="20"/>
  <c r="I7" i="20"/>
  <c r="K7" i="20"/>
  <c r="L7" i="20"/>
  <c r="M7" i="20"/>
  <c r="N7" i="20"/>
  <c r="O7" i="20"/>
  <c r="P7" i="20"/>
  <c r="Q7" i="20"/>
  <c r="R7" i="20"/>
  <c r="F10" i="20"/>
  <c r="J10" i="20"/>
  <c r="F11" i="20"/>
  <c r="D11" i="20" s="1"/>
  <c r="J11" i="20"/>
  <c r="I7" i="23" l="1"/>
  <c r="E8" i="23"/>
  <c r="D10" i="20"/>
  <c r="E8" i="20"/>
  <c r="E7" i="23"/>
  <c r="D6" i="28"/>
  <c r="D7" i="28"/>
  <c r="C56" i="26" l="1"/>
  <c r="G56" i="26"/>
  <c r="E81" i="28"/>
  <c r="C50" i="26"/>
  <c r="G50" i="26"/>
  <c r="E204" i="21"/>
  <c r="G204" i="21"/>
  <c r="H204" i="21"/>
  <c r="I204" i="21"/>
  <c r="K204" i="21"/>
  <c r="L204" i="21"/>
  <c r="M204" i="21"/>
  <c r="N204" i="21"/>
  <c r="O204" i="21"/>
  <c r="P204" i="21"/>
  <c r="Q204" i="21"/>
  <c r="R204" i="21"/>
  <c r="S204" i="21"/>
  <c r="J205" i="21"/>
  <c r="F206" i="21"/>
  <c r="J206" i="21"/>
  <c r="F207" i="21"/>
  <c r="J207" i="21"/>
  <c r="E208" i="21"/>
  <c r="G208" i="21"/>
  <c r="H208" i="21"/>
  <c r="I208" i="21"/>
  <c r="K208" i="21"/>
  <c r="L208" i="21"/>
  <c r="M208" i="21"/>
  <c r="N208" i="21"/>
  <c r="O208" i="21"/>
  <c r="P208" i="21"/>
  <c r="Q208" i="21"/>
  <c r="R208" i="21"/>
  <c r="S208" i="21"/>
  <c r="F209" i="21"/>
  <c r="J209" i="21"/>
  <c r="F210" i="21"/>
  <c r="D210" i="21" s="1"/>
  <c r="J210" i="21"/>
  <c r="F211" i="21"/>
  <c r="J211" i="21"/>
  <c r="D211" i="21" s="1"/>
  <c r="J93" i="20"/>
  <c r="D93" i="20" s="1"/>
  <c r="J87" i="20"/>
  <c r="D87" i="20" s="1"/>
  <c r="C81" i="22"/>
  <c r="D81" i="22"/>
  <c r="E39" i="10"/>
  <c r="J39" i="10"/>
  <c r="E150" i="21"/>
  <c r="F150" i="21"/>
  <c r="F149" i="21" s="1"/>
  <c r="G150" i="21"/>
  <c r="G149" i="21" s="1"/>
  <c r="H150" i="21"/>
  <c r="H149" i="21" s="1"/>
  <c r="I150" i="21"/>
  <c r="I149" i="21" s="1"/>
  <c r="K150" i="21"/>
  <c r="K149" i="21" s="1"/>
  <c r="L150" i="21"/>
  <c r="L149" i="21" s="1"/>
  <c r="M150" i="21"/>
  <c r="M149" i="21" s="1"/>
  <c r="N150" i="21"/>
  <c r="O150" i="21"/>
  <c r="P150" i="21"/>
  <c r="Q150" i="21"/>
  <c r="Q149" i="21" s="1"/>
  <c r="R150" i="21"/>
  <c r="R149" i="21" s="1"/>
  <c r="S150" i="21"/>
  <c r="S149" i="21" s="1"/>
  <c r="D150" i="21"/>
  <c r="D149" i="21" s="1"/>
  <c r="E149" i="21"/>
  <c r="J149" i="21"/>
  <c r="N149" i="21"/>
  <c r="O149" i="21"/>
  <c r="P149" i="21"/>
  <c r="F69" i="20"/>
  <c r="J69" i="20"/>
  <c r="E63" i="28"/>
  <c r="D18" i="17"/>
  <c r="E18" i="17"/>
  <c r="I44" i="20"/>
  <c r="F208" i="21" l="1"/>
  <c r="H56" i="26"/>
  <c r="D207" i="21"/>
  <c r="H50" i="26"/>
  <c r="D206" i="21"/>
  <c r="J208" i="21"/>
  <c r="D208" i="21" s="1"/>
  <c r="J204" i="21"/>
  <c r="F204" i="21"/>
  <c r="E114" i="19"/>
  <c r="D204" i="21" l="1"/>
  <c r="D16" i="17"/>
  <c r="E16" i="17"/>
  <c r="C16" i="49" l="1"/>
  <c r="L16" i="49" s="1"/>
  <c r="G13" i="26"/>
  <c r="J15" i="20"/>
  <c r="F15" i="20"/>
  <c r="J14" i="20"/>
  <c r="F14" i="20"/>
  <c r="D15" i="20" l="1"/>
  <c r="D14" i="20"/>
  <c r="B5" i="44"/>
  <c r="C10" i="49"/>
  <c r="L10" i="49" s="1"/>
  <c r="C14" i="49"/>
  <c r="L14" i="49" s="1"/>
  <c r="C17" i="49"/>
  <c r="L17" i="49" s="1"/>
  <c r="C18" i="49"/>
  <c r="L18" i="49" s="1"/>
  <c r="C20" i="49"/>
  <c r="L20" i="49" s="1"/>
  <c r="C22" i="49"/>
  <c r="L22" i="49" s="1"/>
  <c r="C24" i="49"/>
  <c r="L24" i="49" s="1"/>
  <c r="C26" i="49"/>
  <c r="L26" i="49" s="1"/>
  <c r="C28" i="49"/>
  <c r="L28" i="49" s="1"/>
  <c r="C30" i="49"/>
  <c r="L30" i="49" s="1"/>
  <c r="C32" i="49"/>
  <c r="L32" i="49" s="1"/>
  <c r="C34" i="49"/>
  <c r="L34" i="49" s="1"/>
  <c r="C36" i="49"/>
  <c r="L36" i="49" s="1"/>
  <c r="C38" i="49"/>
  <c r="L38" i="49" s="1"/>
  <c r="C40" i="49"/>
  <c r="L40" i="49" s="1"/>
  <c r="C42" i="49"/>
  <c r="L42" i="49" s="1"/>
  <c r="C44" i="49"/>
  <c r="L44" i="49" s="1"/>
  <c r="C46" i="49"/>
  <c r="L46" i="49" s="1"/>
  <c r="C48" i="49"/>
  <c r="L48" i="49" s="1"/>
  <c r="C52" i="49"/>
  <c r="L52" i="49" s="1"/>
  <c r="C54" i="49"/>
  <c r="L54" i="49" s="1"/>
  <c r="C56" i="49"/>
  <c r="L56" i="49" s="1"/>
  <c r="D5" i="49"/>
  <c r="E5" i="49"/>
  <c r="F5" i="49"/>
  <c r="G5" i="49"/>
  <c r="H5" i="49"/>
  <c r="I5" i="49"/>
  <c r="D6" i="49"/>
  <c r="E6" i="49"/>
  <c r="F6" i="49"/>
  <c r="G6" i="49"/>
  <c r="H6" i="49"/>
  <c r="I6" i="49"/>
  <c r="E11" i="10"/>
  <c r="J11" i="10"/>
  <c r="E12" i="10"/>
  <c r="J12" i="10"/>
  <c r="E13" i="10"/>
  <c r="J13" i="10"/>
  <c r="E14" i="10"/>
  <c r="J14" i="10"/>
  <c r="E15" i="10"/>
  <c r="J15" i="10"/>
  <c r="E16" i="10"/>
  <c r="J16" i="10"/>
  <c r="E17" i="10"/>
  <c r="J17" i="10"/>
  <c r="E18" i="10"/>
  <c r="J18" i="10"/>
  <c r="E19" i="10"/>
  <c r="J19" i="10"/>
  <c r="E20" i="10"/>
  <c r="J20" i="10"/>
  <c r="E21" i="10"/>
  <c r="J21" i="10"/>
  <c r="E22" i="10"/>
  <c r="J22" i="10"/>
  <c r="E23" i="10"/>
  <c r="J23" i="10"/>
  <c r="E24" i="10"/>
  <c r="J24" i="10"/>
  <c r="E25" i="10"/>
  <c r="J25" i="10"/>
  <c r="E26" i="10"/>
  <c r="J26" i="10"/>
  <c r="E27" i="10"/>
  <c r="J27" i="10"/>
  <c r="E28" i="10"/>
  <c r="J28" i="10"/>
  <c r="E29" i="10"/>
  <c r="J29" i="10"/>
  <c r="E30" i="10"/>
  <c r="J30" i="10"/>
  <c r="E32" i="10"/>
  <c r="J32" i="10"/>
  <c r="E33" i="10"/>
  <c r="J33" i="10"/>
  <c r="E34" i="10"/>
  <c r="J34" i="10"/>
  <c r="E36" i="10"/>
  <c r="J36" i="10"/>
  <c r="E37" i="10"/>
  <c r="J37" i="10"/>
  <c r="E38" i="10"/>
  <c r="J38" i="10"/>
  <c r="E40" i="10"/>
  <c r="J40" i="10"/>
  <c r="E41" i="10"/>
  <c r="J41" i="10"/>
  <c r="E42" i="10"/>
  <c r="J42" i="10"/>
  <c r="E43" i="10"/>
  <c r="J43" i="10"/>
  <c r="E44" i="10"/>
  <c r="J44" i="10"/>
  <c r="E46" i="10"/>
  <c r="J46" i="10"/>
  <c r="E48" i="10"/>
  <c r="J48" i="10"/>
  <c r="E49" i="10"/>
  <c r="J49" i="10"/>
  <c r="E50" i="10"/>
  <c r="J50" i="10"/>
  <c r="E51" i="10"/>
  <c r="J51" i="10"/>
  <c r="E52" i="10"/>
  <c r="J52" i="10"/>
  <c r="E54" i="10"/>
  <c r="J54" i="10"/>
  <c r="E56" i="10"/>
  <c r="J56" i="10"/>
  <c r="E57" i="10"/>
  <c r="J57" i="10"/>
  <c r="E58" i="10"/>
  <c r="J58" i="10"/>
  <c r="E10" i="10"/>
  <c r="E9" i="10"/>
  <c r="J10" i="10"/>
  <c r="J9" i="10"/>
  <c r="C8" i="10"/>
  <c r="C7" i="10"/>
  <c r="D8" i="10"/>
  <c r="F8" i="10"/>
  <c r="G8" i="10"/>
  <c r="H8" i="10"/>
  <c r="I8" i="10"/>
  <c r="K8" i="10"/>
  <c r="L8" i="10"/>
  <c r="M8" i="10"/>
  <c r="N8" i="10"/>
  <c r="O8" i="10"/>
  <c r="P8" i="10"/>
  <c r="Q8" i="10"/>
  <c r="R8" i="10"/>
  <c r="S8" i="10"/>
  <c r="F7" i="10"/>
  <c r="G7" i="10"/>
  <c r="H7" i="10"/>
  <c r="I7" i="10"/>
  <c r="K7" i="10"/>
  <c r="L7" i="10"/>
  <c r="M7" i="10"/>
  <c r="N7" i="10"/>
  <c r="O7" i="10"/>
  <c r="P7" i="10"/>
  <c r="Q7" i="10"/>
  <c r="R7" i="10"/>
  <c r="S7" i="10"/>
  <c r="D7" i="10"/>
  <c r="N7" i="26"/>
  <c r="O6" i="26"/>
  <c r="I6" i="26"/>
  <c r="J6" i="26"/>
  <c r="K6" i="26"/>
  <c r="L6" i="26"/>
  <c r="M6" i="26"/>
  <c r="N6" i="26"/>
  <c r="D7" i="26"/>
  <c r="E7" i="26"/>
  <c r="F7" i="26"/>
  <c r="I7" i="26"/>
  <c r="J7" i="26"/>
  <c r="K7" i="26"/>
  <c r="L7" i="26"/>
  <c r="M7" i="26"/>
  <c r="E7" i="21"/>
  <c r="G7" i="21"/>
  <c r="H7" i="21"/>
  <c r="I7" i="21"/>
  <c r="K7" i="21"/>
  <c r="L7" i="21"/>
  <c r="M7" i="21"/>
  <c r="N7" i="21"/>
  <c r="O7" i="21"/>
  <c r="P7" i="21"/>
  <c r="Q7" i="21"/>
  <c r="R7" i="21"/>
  <c r="S7" i="21"/>
  <c r="E8" i="21"/>
  <c r="G8" i="21"/>
  <c r="H8" i="21"/>
  <c r="I8" i="21"/>
  <c r="K8" i="21"/>
  <c r="L8" i="21"/>
  <c r="M8" i="21"/>
  <c r="N8" i="21"/>
  <c r="O8" i="21"/>
  <c r="P8" i="21"/>
  <c r="Q8" i="21"/>
  <c r="R8" i="21"/>
  <c r="S8" i="21"/>
  <c r="E9" i="21"/>
  <c r="G9" i="21"/>
  <c r="H9" i="21"/>
  <c r="I9" i="21"/>
  <c r="K9" i="21"/>
  <c r="L9" i="21"/>
  <c r="M9" i="21"/>
  <c r="N9" i="21"/>
  <c r="O9" i="21"/>
  <c r="P9" i="21"/>
  <c r="Q9" i="21"/>
  <c r="R9" i="21"/>
  <c r="S9" i="21"/>
  <c r="E11" i="21"/>
  <c r="G11" i="21"/>
  <c r="H11" i="21"/>
  <c r="I11" i="21"/>
  <c r="K11" i="21"/>
  <c r="L11" i="21"/>
  <c r="M11" i="21"/>
  <c r="N11" i="21"/>
  <c r="O11" i="21"/>
  <c r="P11" i="21"/>
  <c r="Q11" i="21"/>
  <c r="R11" i="21"/>
  <c r="S11" i="21"/>
  <c r="E12" i="21"/>
  <c r="G12" i="21"/>
  <c r="H12" i="21"/>
  <c r="I12" i="21"/>
  <c r="K12" i="21"/>
  <c r="L12" i="21"/>
  <c r="M12" i="21"/>
  <c r="N12" i="21"/>
  <c r="O12" i="21"/>
  <c r="P12" i="21"/>
  <c r="Q12" i="21"/>
  <c r="R12" i="21"/>
  <c r="S12" i="21"/>
  <c r="E13" i="21"/>
  <c r="G13" i="21"/>
  <c r="H13" i="21"/>
  <c r="I13" i="21"/>
  <c r="K13" i="21"/>
  <c r="L13" i="21"/>
  <c r="M13" i="21"/>
  <c r="N13" i="21"/>
  <c r="O13" i="21"/>
  <c r="P13" i="21"/>
  <c r="Q13" i="21"/>
  <c r="R13" i="21"/>
  <c r="S13" i="21"/>
  <c r="S72" i="20"/>
  <c r="F38" i="20"/>
  <c r="J38" i="20"/>
  <c r="D5" i="28"/>
  <c r="C6" i="28"/>
  <c r="C7" i="28"/>
  <c r="C5" i="28"/>
  <c r="D279" i="19"/>
  <c r="D268" i="19"/>
  <c r="D257" i="19"/>
  <c r="D246" i="19"/>
  <c r="D235" i="19"/>
  <c r="D224" i="19"/>
  <c r="F230" i="19" s="1"/>
  <c r="D213" i="19"/>
  <c r="D202" i="19"/>
  <c r="D191" i="19"/>
  <c r="D180" i="19"/>
  <c r="D169" i="19"/>
  <c r="D158" i="19"/>
  <c r="D147" i="19"/>
  <c r="D136" i="19"/>
  <c r="D125" i="19"/>
  <c r="D103" i="19"/>
  <c r="D92" i="19"/>
  <c r="D70" i="19"/>
  <c r="D59" i="19"/>
  <c r="D26" i="19"/>
  <c r="D15" i="19"/>
  <c r="D6" i="19"/>
  <c r="D7" i="19"/>
  <c r="D8" i="19"/>
  <c r="D9" i="19"/>
  <c r="D10" i="19"/>
  <c r="D11" i="19"/>
  <c r="D12" i="19"/>
  <c r="D13" i="19"/>
  <c r="D14" i="19"/>
  <c r="D5" i="19"/>
  <c r="E6" i="19"/>
  <c r="E7" i="19"/>
  <c r="E8" i="19"/>
  <c r="E9" i="19"/>
  <c r="E10" i="19"/>
  <c r="E11" i="19"/>
  <c r="E12" i="19"/>
  <c r="E13" i="19"/>
  <c r="E14" i="19"/>
  <c r="E5" i="19"/>
  <c r="D11" i="27"/>
  <c r="D16" i="27"/>
  <c r="D17" i="27"/>
  <c r="D20" i="27"/>
  <c r="D23" i="27"/>
  <c r="D24" i="27"/>
  <c r="D28" i="27"/>
  <c r="D29" i="27"/>
  <c r="D30" i="27"/>
  <c r="B9" i="27"/>
  <c r="D9" i="27" s="1"/>
  <c r="B11" i="27"/>
  <c r="B12" i="27"/>
  <c r="D12" i="27" s="1"/>
  <c r="B14" i="27"/>
  <c r="D14" i="27" s="1"/>
  <c r="B17" i="27"/>
  <c r="B18" i="27"/>
  <c r="D18" i="27" s="1"/>
  <c r="B20" i="27"/>
  <c r="B21" i="27"/>
  <c r="D21" i="27" s="1"/>
  <c r="B22" i="27"/>
  <c r="D22" i="27" s="1"/>
  <c r="B28" i="27"/>
  <c r="B29" i="27"/>
  <c r="E8" i="27"/>
  <c r="B8" i="27" s="1"/>
  <c r="D8" i="27" s="1"/>
  <c r="E9" i="27"/>
  <c r="E10" i="27"/>
  <c r="B10" i="27" s="1"/>
  <c r="D10" i="27" s="1"/>
  <c r="E11" i="27"/>
  <c r="E12" i="27"/>
  <c r="E13" i="27"/>
  <c r="B13" i="27" s="1"/>
  <c r="D13" i="27" s="1"/>
  <c r="E14" i="27"/>
  <c r="E15" i="27"/>
  <c r="B15" i="27" s="1"/>
  <c r="D15" i="27" s="1"/>
  <c r="E16" i="27"/>
  <c r="E17" i="27"/>
  <c r="E18" i="27"/>
  <c r="E19" i="27"/>
  <c r="B19" i="27" s="1"/>
  <c r="D19" i="27" s="1"/>
  <c r="E20" i="27"/>
  <c r="E21" i="27"/>
  <c r="E22" i="27"/>
  <c r="E23" i="27"/>
  <c r="E24" i="27"/>
  <c r="E26" i="27"/>
  <c r="B26" i="27" s="1"/>
  <c r="D26" i="27" s="1"/>
  <c r="E27" i="27"/>
  <c r="B27" i="27" s="1"/>
  <c r="D27" i="27" s="1"/>
  <c r="E28" i="27"/>
  <c r="E29" i="27"/>
  <c r="E30" i="27"/>
  <c r="E31" i="27"/>
  <c r="B31" i="27" s="1"/>
  <c r="D31" i="27" s="1"/>
  <c r="E7" i="27"/>
  <c r="B7" i="27" s="1"/>
  <c r="D7" i="27" s="1"/>
  <c r="D8" i="17"/>
  <c r="D20" i="17"/>
  <c r="D24" i="17"/>
  <c r="D29" i="17"/>
  <c r="D7" i="17"/>
  <c r="E9" i="17"/>
  <c r="B9" i="17" s="1"/>
  <c r="E11" i="17"/>
  <c r="B11" i="17" s="1"/>
  <c r="D11" i="17" s="1"/>
  <c r="E12" i="17"/>
  <c r="B12" i="17" s="1"/>
  <c r="D12" i="17" s="1"/>
  <c r="E14" i="17"/>
  <c r="B14" i="17" s="1"/>
  <c r="D14" i="17" s="1"/>
  <c r="E15" i="17"/>
  <c r="B15" i="17" s="1"/>
  <c r="D15" i="17" s="1"/>
  <c r="E17" i="17"/>
  <c r="B17" i="17" s="1"/>
  <c r="D17" i="17" s="1"/>
  <c r="E19" i="17"/>
  <c r="D19" i="17" s="1"/>
  <c r="E20" i="17"/>
  <c r="E21" i="17"/>
  <c r="B21" i="17" s="1"/>
  <c r="D21" i="17" s="1"/>
  <c r="E22" i="17"/>
  <c r="E23" i="17"/>
  <c r="E24" i="17"/>
  <c r="E26" i="17"/>
  <c r="E27" i="17"/>
  <c r="B27" i="17" s="1"/>
  <c r="D27" i="17" s="1"/>
  <c r="E28" i="17"/>
  <c r="B28" i="17" s="1"/>
  <c r="D28" i="17" s="1"/>
  <c r="E29" i="17"/>
  <c r="E30" i="17"/>
  <c r="E31" i="17"/>
  <c r="B31" i="17" s="1"/>
  <c r="D31" i="17" s="1"/>
  <c r="E7" i="17"/>
  <c r="D10" i="17"/>
  <c r="D23" i="17"/>
  <c r="D26" i="17"/>
  <c r="D30" i="17"/>
  <c r="T8" i="21" l="1"/>
  <c r="F217" i="19"/>
  <c r="F215" i="19"/>
  <c r="F216" i="19"/>
  <c r="F218" i="19"/>
  <c r="T12" i="21"/>
  <c r="J8" i="10"/>
  <c r="F60" i="19"/>
  <c r="F59" i="19" s="1"/>
  <c r="F61" i="19"/>
  <c r="F63" i="19"/>
  <c r="F64" i="19"/>
  <c r="F62" i="19"/>
  <c r="F189" i="19"/>
  <c r="F190" i="19"/>
  <c r="F186" i="19"/>
  <c r="F187" i="19"/>
  <c r="F188" i="19"/>
  <c r="T9" i="21"/>
  <c r="F197" i="19"/>
  <c r="F201" i="19"/>
  <c r="F192" i="19"/>
  <c r="F199" i="19"/>
  <c r="F200" i="19"/>
  <c r="F198" i="19"/>
  <c r="T13" i="21"/>
  <c r="F71" i="19"/>
  <c r="F72" i="19"/>
  <c r="F208" i="19"/>
  <c r="F203" i="19"/>
  <c r="T7" i="21"/>
  <c r="E8" i="10"/>
  <c r="F214" i="19"/>
  <c r="F223" i="19"/>
  <c r="F219" i="19"/>
  <c r="F213" i="19"/>
  <c r="F221" i="19"/>
  <c r="F222" i="19"/>
  <c r="F220" i="19"/>
  <c r="T11" i="21"/>
  <c r="D9" i="17"/>
  <c r="D4" i="19"/>
  <c r="E4" i="19"/>
  <c r="C5" i="49"/>
  <c r="E7" i="10"/>
  <c r="J7" i="10"/>
  <c r="D38" i="20"/>
  <c r="H42" i="36"/>
  <c r="G42" i="36"/>
  <c r="H40" i="36"/>
  <c r="G40" i="36"/>
  <c r="H38" i="36"/>
  <c r="G38" i="36"/>
  <c r="H36" i="36"/>
  <c r="G36" i="36"/>
  <c r="H34" i="36"/>
  <c r="G34" i="36"/>
  <c r="H32" i="36"/>
  <c r="G32" i="36"/>
  <c r="H30" i="36"/>
  <c r="G30" i="36"/>
  <c r="H28" i="36"/>
  <c r="G28" i="36"/>
  <c r="H26" i="36"/>
  <c r="G26" i="36"/>
  <c r="H24" i="36"/>
  <c r="G24" i="36"/>
  <c r="H22" i="36"/>
  <c r="G22" i="36"/>
  <c r="H20" i="36"/>
  <c r="G20" i="36"/>
  <c r="H18" i="36"/>
  <c r="G18" i="36"/>
  <c r="H16" i="36"/>
  <c r="G16" i="36"/>
  <c r="H69" i="35"/>
  <c r="G69" i="35"/>
  <c r="H67" i="35"/>
  <c r="G67" i="35"/>
  <c r="H61" i="35"/>
  <c r="G61" i="35"/>
  <c r="H59" i="35"/>
  <c r="G59" i="35"/>
  <c r="H55" i="35"/>
  <c r="G55" i="35"/>
  <c r="H50" i="35"/>
  <c r="G50" i="35"/>
  <c r="H48" i="35"/>
  <c r="G48" i="35"/>
  <c r="H46" i="35"/>
  <c r="G46" i="35"/>
  <c r="H44" i="35"/>
  <c r="G44" i="35"/>
  <c r="H42" i="35"/>
  <c r="G42" i="35"/>
  <c r="H40" i="35"/>
  <c r="G40" i="35"/>
  <c r="H38" i="35"/>
  <c r="G38" i="35"/>
  <c r="H36" i="35"/>
  <c r="G36" i="35"/>
  <c r="F101" i="22" l="1"/>
  <c r="E101" i="22"/>
  <c r="D101" i="22"/>
  <c r="C101" i="22"/>
  <c r="F97" i="22"/>
  <c r="E97" i="22"/>
  <c r="D97" i="22"/>
  <c r="C97" i="22"/>
  <c r="F93" i="22"/>
  <c r="E93" i="22"/>
  <c r="D93" i="22"/>
  <c r="C93" i="22"/>
  <c r="F89" i="22"/>
  <c r="E89" i="22"/>
  <c r="D89" i="22"/>
  <c r="C89" i="22"/>
  <c r="F85" i="22"/>
  <c r="E85" i="22"/>
  <c r="D85" i="22"/>
  <c r="C85" i="22"/>
  <c r="F81" i="22"/>
  <c r="E81" i="22"/>
  <c r="F77" i="22"/>
  <c r="E77" i="22"/>
  <c r="D77" i="22"/>
  <c r="C77" i="22"/>
  <c r="F73" i="22"/>
  <c r="E73" i="22"/>
  <c r="D73" i="22"/>
  <c r="C73" i="22"/>
  <c r="F69" i="22"/>
  <c r="E69" i="22"/>
  <c r="D69" i="22"/>
  <c r="C69" i="22"/>
  <c r="F53" i="22"/>
  <c r="E53" i="22"/>
  <c r="D53" i="22"/>
  <c r="C53" i="22"/>
  <c r="F29" i="22"/>
  <c r="E29" i="22"/>
  <c r="D29" i="22"/>
  <c r="C29" i="22"/>
  <c r="F21" i="22"/>
  <c r="E21" i="22"/>
  <c r="D21" i="22"/>
  <c r="G57" i="26"/>
  <c r="C57" i="26"/>
  <c r="H57" i="26" s="1"/>
  <c r="G55" i="26"/>
  <c r="C55" i="26"/>
  <c r="H55" i="26" s="1"/>
  <c r="G53" i="26"/>
  <c r="C53" i="26"/>
  <c r="H53" i="26" s="1"/>
  <c r="G51" i="26"/>
  <c r="C51" i="26"/>
  <c r="H51" i="26" s="1"/>
  <c r="G49" i="26"/>
  <c r="C49" i="26"/>
  <c r="H49" i="26" s="1"/>
  <c r="G47" i="26"/>
  <c r="C47" i="26"/>
  <c r="H47" i="26" s="1"/>
  <c r="G45" i="26"/>
  <c r="C45" i="26"/>
  <c r="H45" i="26" s="1"/>
  <c r="G43" i="26"/>
  <c r="C43" i="26"/>
  <c r="H43" i="26" s="1"/>
  <c r="G41" i="26"/>
  <c r="C41" i="26"/>
  <c r="H41" i="26" s="1"/>
  <c r="G39" i="26"/>
  <c r="C39" i="26"/>
  <c r="H39" i="26" s="1"/>
  <c r="G37" i="26"/>
  <c r="C37" i="26"/>
  <c r="H37" i="26" s="1"/>
  <c r="G35" i="26"/>
  <c r="C35" i="26"/>
  <c r="H35" i="26" s="1"/>
  <c r="C34" i="26"/>
  <c r="H34" i="26" s="1"/>
  <c r="G33" i="26"/>
  <c r="C33" i="26"/>
  <c r="G31" i="26"/>
  <c r="C31" i="26"/>
  <c r="G29" i="26"/>
  <c r="C29" i="26"/>
  <c r="H29" i="26" s="1"/>
  <c r="G27" i="26"/>
  <c r="C27" i="26"/>
  <c r="H27" i="26" s="1"/>
  <c r="G25" i="26"/>
  <c r="C25" i="26"/>
  <c r="G23" i="26"/>
  <c r="C23" i="26"/>
  <c r="G21" i="26"/>
  <c r="C21" i="26"/>
  <c r="H21" i="26" s="1"/>
  <c r="G19" i="26"/>
  <c r="C19" i="26"/>
  <c r="H19" i="26" s="1"/>
  <c r="C18" i="26"/>
  <c r="G17" i="26"/>
  <c r="C17" i="26"/>
  <c r="H17" i="26" s="1"/>
  <c r="G15" i="26"/>
  <c r="C15" i="26"/>
  <c r="H15" i="26" s="1"/>
  <c r="C13" i="26"/>
  <c r="H13" i="26" s="1"/>
  <c r="G11" i="26"/>
  <c r="C11" i="26"/>
  <c r="H11" i="26" s="1"/>
  <c r="G9" i="26"/>
  <c r="C9" i="26"/>
  <c r="S140" i="21"/>
  <c r="R140" i="21"/>
  <c r="Q140" i="21"/>
  <c r="L140" i="21"/>
  <c r="P140" i="21"/>
  <c r="O140" i="21"/>
  <c r="N140" i="21"/>
  <c r="M140" i="21"/>
  <c r="H140" i="21"/>
  <c r="G140" i="21"/>
  <c r="E140" i="21"/>
  <c r="D131" i="21"/>
  <c r="S131" i="21"/>
  <c r="R131" i="21"/>
  <c r="Q131" i="21"/>
  <c r="P131" i="21"/>
  <c r="O131" i="21"/>
  <c r="N131" i="21"/>
  <c r="M131" i="21"/>
  <c r="L131" i="21"/>
  <c r="K131" i="21"/>
  <c r="I131" i="21"/>
  <c r="H131" i="21"/>
  <c r="G131" i="21"/>
  <c r="E131" i="21"/>
  <c r="S122" i="21"/>
  <c r="R122" i="21"/>
  <c r="Q122" i="21"/>
  <c r="O122" i="21"/>
  <c r="L122" i="21"/>
  <c r="I122" i="21"/>
  <c r="E122" i="21"/>
  <c r="P122" i="21"/>
  <c r="N122" i="21"/>
  <c r="M122" i="21"/>
  <c r="H122" i="21"/>
  <c r="S113" i="21"/>
  <c r="R113" i="21"/>
  <c r="P113" i="21"/>
  <c r="O113" i="21"/>
  <c r="L113" i="21"/>
  <c r="H113" i="21"/>
  <c r="Q113" i="21"/>
  <c r="N113" i="21"/>
  <c r="M113" i="21"/>
  <c r="I113" i="21"/>
  <c r="E113" i="21"/>
  <c r="J107" i="20"/>
  <c r="F107" i="20"/>
  <c r="J106" i="20"/>
  <c r="F106" i="20"/>
  <c r="J99" i="20"/>
  <c r="F99" i="20"/>
  <c r="J98" i="20"/>
  <c r="F98" i="20"/>
  <c r="J95" i="20"/>
  <c r="F95" i="20"/>
  <c r="J94" i="20"/>
  <c r="F94" i="20"/>
  <c r="J91" i="20"/>
  <c r="F91" i="20"/>
  <c r="J90" i="20"/>
  <c r="F90" i="20"/>
  <c r="J83" i="20"/>
  <c r="F83" i="20"/>
  <c r="J82" i="20"/>
  <c r="F82" i="20"/>
  <c r="J79" i="20"/>
  <c r="F79" i="20"/>
  <c r="J78" i="20"/>
  <c r="F78" i="20"/>
  <c r="J75" i="20"/>
  <c r="F75" i="20"/>
  <c r="J74" i="20"/>
  <c r="F74" i="20"/>
  <c r="J71" i="20"/>
  <c r="F71" i="20"/>
  <c r="J70" i="20"/>
  <c r="F70" i="20"/>
  <c r="J67" i="20"/>
  <c r="F67" i="20"/>
  <c r="J66" i="20"/>
  <c r="F66" i="20"/>
  <c r="J63" i="20"/>
  <c r="F63" i="20"/>
  <c r="J62" i="20"/>
  <c r="F62" i="20"/>
  <c r="D61" i="20"/>
  <c r="J59" i="20"/>
  <c r="F59" i="20"/>
  <c r="J58" i="20"/>
  <c r="F58" i="20"/>
  <c r="J55" i="20"/>
  <c r="F55" i="20"/>
  <c r="J54" i="20"/>
  <c r="D54" i="20" s="1"/>
  <c r="F54" i="20"/>
  <c r="J51" i="20"/>
  <c r="F51" i="20"/>
  <c r="J50" i="20"/>
  <c r="J52" i="20" s="1"/>
  <c r="F50" i="20"/>
  <c r="J47" i="20"/>
  <c r="F47" i="20"/>
  <c r="J46" i="20"/>
  <c r="F46" i="20"/>
  <c r="F48" i="20" s="1"/>
  <c r="F43" i="20"/>
  <c r="J43" i="20"/>
  <c r="F39" i="20"/>
  <c r="J39" i="20"/>
  <c r="F35" i="20"/>
  <c r="J35" i="20"/>
  <c r="F31" i="20"/>
  <c r="J31" i="20"/>
  <c r="F27" i="20"/>
  <c r="J27" i="20"/>
  <c r="J23" i="20"/>
  <c r="F23" i="20"/>
  <c r="J19" i="20"/>
  <c r="F19" i="20"/>
  <c r="S52" i="20"/>
  <c r="R52" i="20"/>
  <c r="Q52" i="20"/>
  <c r="P52" i="20"/>
  <c r="O52" i="20"/>
  <c r="N52" i="20"/>
  <c r="M52" i="20"/>
  <c r="L52" i="20"/>
  <c r="K52" i="20"/>
  <c r="I52" i="20"/>
  <c r="H52" i="20"/>
  <c r="G52" i="20"/>
  <c r="E52" i="20"/>
  <c r="S48" i="20"/>
  <c r="R48" i="20"/>
  <c r="Q48" i="20"/>
  <c r="P48" i="20"/>
  <c r="O48" i="20"/>
  <c r="N48" i="20"/>
  <c r="M48" i="20"/>
  <c r="L48" i="20"/>
  <c r="K48" i="20"/>
  <c r="I48" i="20"/>
  <c r="H48" i="20"/>
  <c r="G48" i="20"/>
  <c r="E48" i="20"/>
  <c r="S44" i="20"/>
  <c r="R44" i="20"/>
  <c r="Q44" i="20"/>
  <c r="P44" i="20"/>
  <c r="O44" i="20"/>
  <c r="N44" i="20"/>
  <c r="M44" i="20"/>
  <c r="L44" i="20"/>
  <c r="K44" i="20"/>
  <c r="H44" i="20"/>
  <c r="G44" i="20"/>
  <c r="E44" i="20"/>
  <c r="J42" i="20"/>
  <c r="J44" i="20" s="1"/>
  <c r="F42" i="20"/>
  <c r="S40" i="20"/>
  <c r="R40" i="20"/>
  <c r="Q40" i="20"/>
  <c r="P40" i="20"/>
  <c r="O40" i="20"/>
  <c r="N40" i="20"/>
  <c r="M40" i="20"/>
  <c r="L40" i="20"/>
  <c r="K40" i="20"/>
  <c r="I40" i="20"/>
  <c r="H40" i="20"/>
  <c r="G40" i="20"/>
  <c r="E40" i="20"/>
  <c r="S36" i="20"/>
  <c r="R36" i="20"/>
  <c r="Q36" i="20"/>
  <c r="P36" i="20"/>
  <c r="O36" i="20"/>
  <c r="N36" i="20"/>
  <c r="M36" i="20"/>
  <c r="L36" i="20"/>
  <c r="K36" i="20"/>
  <c r="I36" i="20"/>
  <c r="H36" i="20"/>
  <c r="G36" i="20"/>
  <c r="E36" i="20"/>
  <c r="J34" i="20"/>
  <c r="J36" i="20" s="1"/>
  <c r="F34" i="20"/>
  <c r="S32" i="20"/>
  <c r="R32" i="20"/>
  <c r="Q32" i="20"/>
  <c r="P32" i="20"/>
  <c r="O32" i="20"/>
  <c r="N32" i="20"/>
  <c r="M32" i="20"/>
  <c r="L32" i="20"/>
  <c r="K32" i="20"/>
  <c r="I32" i="20"/>
  <c r="H32" i="20"/>
  <c r="G32" i="20"/>
  <c r="E32" i="20"/>
  <c r="J30" i="20"/>
  <c r="F30" i="20"/>
  <c r="J29" i="20"/>
  <c r="J5" i="20" s="1"/>
  <c r="F29" i="20"/>
  <c r="F5" i="20" s="1"/>
  <c r="S28" i="20"/>
  <c r="R28" i="20"/>
  <c r="Q28" i="20"/>
  <c r="P28" i="20"/>
  <c r="O28" i="20"/>
  <c r="N28" i="20"/>
  <c r="M28" i="20"/>
  <c r="L28" i="20"/>
  <c r="K28" i="20"/>
  <c r="I28" i="20"/>
  <c r="H28" i="20"/>
  <c r="G28" i="20"/>
  <c r="E28" i="20"/>
  <c r="J26" i="20"/>
  <c r="F26" i="20"/>
  <c r="S24" i="20"/>
  <c r="R24" i="20"/>
  <c r="Q24" i="20"/>
  <c r="P24" i="20"/>
  <c r="O24" i="20"/>
  <c r="N24" i="20"/>
  <c r="M24" i="20"/>
  <c r="L24" i="20"/>
  <c r="K24" i="20"/>
  <c r="I24" i="20"/>
  <c r="H24" i="20"/>
  <c r="G24" i="20"/>
  <c r="E24" i="20"/>
  <c r="J22" i="20"/>
  <c r="F22" i="20"/>
  <c r="E64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37" i="28"/>
  <c r="E36" i="28"/>
  <c r="E35" i="28"/>
  <c r="E34" i="28"/>
  <c r="E33" i="28"/>
  <c r="E191" i="19"/>
  <c r="F256" i="19"/>
  <c r="F255" i="19"/>
  <c r="F254" i="19"/>
  <c r="F253" i="19"/>
  <c r="F252" i="19"/>
  <c r="F251" i="19"/>
  <c r="F250" i="19"/>
  <c r="F249" i="19"/>
  <c r="F248" i="19"/>
  <c r="F247" i="19"/>
  <c r="E246" i="19"/>
  <c r="F245" i="19"/>
  <c r="F244" i="19"/>
  <c r="F243" i="19"/>
  <c r="F242" i="19"/>
  <c r="F241" i="19"/>
  <c r="F240" i="19"/>
  <c r="F239" i="19"/>
  <c r="F238" i="19"/>
  <c r="F237" i="19"/>
  <c r="F236" i="19"/>
  <c r="E235" i="19"/>
  <c r="F234" i="19"/>
  <c r="F233" i="19"/>
  <c r="F232" i="19"/>
  <c r="F231" i="19"/>
  <c r="F229" i="19"/>
  <c r="F228" i="19"/>
  <c r="F227" i="19"/>
  <c r="F226" i="19"/>
  <c r="E224" i="19"/>
  <c r="E213" i="19"/>
  <c r="F207" i="19"/>
  <c r="F206" i="19"/>
  <c r="F205" i="19"/>
  <c r="F204" i="19"/>
  <c r="E202" i="19"/>
  <c r="F196" i="19"/>
  <c r="F195" i="19"/>
  <c r="F194" i="19"/>
  <c r="F193" i="19"/>
  <c r="F185" i="19"/>
  <c r="F184" i="19"/>
  <c r="F183" i="19"/>
  <c r="F182" i="19"/>
  <c r="E180" i="19"/>
  <c r="F179" i="19"/>
  <c r="F178" i="19"/>
  <c r="F177" i="19"/>
  <c r="F176" i="19"/>
  <c r="F175" i="19"/>
  <c r="F174" i="19"/>
  <c r="F173" i="19"/>
  <c r="F172" i="19"/>
  <c r="F171" i="19"/>
  <c r="F170" i="19"/>
  <c r="E169" i="19"/>
  <c r="I6" i="17"/>
  <c r="I6" i="27"/>
  <c r="H6" i="27"/>
  <c r="G6" i="27"/>
  <c r="F6" i="27"/>
  <c r="E6" i="27"/>
  <c r="I5" i="27"/>
  <c r="H5" i="27"/>
  <c r="G5" i="27"/>
  <c r="F5" i="27"/>
  <c r="E5" i="27"/>
  <c r="C6" i="27"/>
  <c r="B6" i="27"/>
  <c r="C5" i="27"/>
  <c r="B5" i="27"/>
  <c r="F6" i="17"/>
  <c r="G6" i="17"/>
  <c r="H6" i="17"/>
  <c r="E6" i="17"/>
  <c r="B6" i="17"/>
  <c r="C6" i="17"/>
  <c r="T5" i="20" l="1"/>
  <c r="H23" i="26"/>
  <c r="H31" i="26"/>
  <c r="J7" i="20"/>
  <c r="H18" i="26"/>
  <c r="C6" i="26"/>
  <c r="F7" i="20"/>
  <c r="F235" i="19"/>
  <c r="H9" i="26"/>
  <c r="H25" i="26"/>
  <c r="H33" i="26"/>
  <c r="C58" i="26"/>
  <c r="F131" i="21"/>
  <c r="D67" i="20"/>
  <c r="D50" i="20"/>
  <c r="D52" i="20" s="1"/>
  <c r="D71" i="20"/>
  <c r="D19" i="20"/>
  <c r="D70" i="20"/>
  <c r="D94" i="20"/>
  <c r="D27" i="20"/>
  <c r="D106" i="20"/>
  <c r="D43" i="20"/>
  <c r="D6" i="27"/>
  <c r="J131" i="21"/>
  <c r="F246" i="19"/>
  <c r="F169" i="19"/>
  <c r="G6" i="26"/>
  <c r="G7" i="26"/>
  <c r="C7" i="26"/>
  <c r="D107" i="20"/>
  <c r="D99" i="20"/>
  <c r="D98" i="20"/>
  <c r="D95" i="20"/>
  <c r="D91" i="20"/>
  <c r="D90" i="20"/>
  <c r="D83" i="20"/>
  <c r="D82" i="20"/>
  <c r="D79" i="20"/>
  <c r="D78" i="20"/>
  <c r="D75" i="20"/>
  <c r="D74" i="20"/>
  <c r="D66" i="20"/>
  <c r="D63" i="20"/>
  <c r="D62" i="20"/>
  <c r="D59" i="20"/>
  <c r="D58" i="20"/>
  <c r="D55" i="20"/>
  <c r="D51" i="20"/>
  <c r="D47" i="20"/>
  <c r="D46" i="20"/>
  <c r="D48" i="20" s="1"/>
  <c r="D6" i="17"/>
  <c r="K140" i="21"/>
  <c r="J140" i="21" s="1"/>
  <c r="I140" i="21"/>
  <c r="F140" i="21" s="1"/>
  <c r="D122" i="21"/>
  <c r="K122" i="21"/>
  <c r="J122" i="21" s="1"/>
  <c r="G122" i="21"/>
  <c r="F122" i="21" s="1"/>
  <c r="K113" i="21"/>
  <c r="J113" i="21" s="1"/>
  <c r="G113" i="21"/>
  <c r="F113" i="21" s="1"/>
  <c r="D39" i="20"/>
  <c r="J40" i="20"/>
  <c r="F40" i="20"/>
  <c r="D35" i="20"/>
  <c r="D31" i="20"/>
  <c r="J32" i="20"/>
  <c r="F32" i="20"/>
  <c r="D30" i="20"/>
  <c r="D23" i="20"/>
  <c r="F52" i="20"/>
  <c r="D42" i="20"/>
  <c r="D26" i="20"/>
  <c r="D28" i="20" s="1"/>
  <c r="D29" i="20"/>
  <c r="D34" i="20"/>
  <c r="D36" i="20" s="1"/>
  <c r="J24" i="20"/>
  <c r="J28" i="20"/>
  <c r="F44" i="20"/>
  <c r="D22" i="20"/>
  <c r="F36" i="20"/>
  <c r="J48" i="20"/>
  <c r="F28" i="20"/>
  <c r="F24" i="20"/>
  <c r="D7" i="20" l="1"/>
  <c r="D32" i="20"/>
  <c r="D40" i="20"/>
  <c r="D140" i="21"/>
  <c r="D113" i="21"/>
  <c r="D44" i="20"/>
  <c r="D24" i="20"/>
  <c r="G12" i="20" l="1"/>
  <c r="Q16" i="35"/>
  <c r="R16" i="35"/>
  <c r="V10" i="26"/>
  <c r="J18" i="20" l="1"/>
  <c r="J6" i="20" s="1"/>
  <c r="J8" i="20" s="1"/>
  <c r="F18" i="20"/>
  <c r="F6" i="20" s="1"/>
  <c r="F8" i="20" s="1"/>
  <c r="F49" i="19"/>
  <c r="C8" i="49"/>
  <c r="L8" i="49" s="1"/>
  <c r="C6" i="49" l="1"/>
  <c r="D18" i="20"/>
  <c r="D6" i="20" s="1"/>
  <c r="E6" i="31" l="1"/>
  <c r="D6" i="31"/>
  <c r="C6" i="31"/>
  <c r="D7" i="31"/>
  <c r="E7" i="31"/>
  <c r="C7" i="31"/>
  <c r="S108" i="20"/>
  <c r="R108" i="20"/>
  <c r="Q108" i="20"/>
  <c r="P108" i="20"/>
  <c r="O108" i="20"/>
  <c r="N108" i="20"/>
  <c r="M108" i="20"/>
  <c r="L108" i="20"/>
  <c r="K108" i="20"/>
  <c r="I108" i="20"/>
  <c r="H108" i="20"/>
  <c r="G108" i="20"/>
  <c r="E108" i="20"/>
  <c r="S104" i="20"/>
  <c r="R104" i="20"/>
  <c r="Q104" i="20"/>
  <c r="P104" i="20"/>
  <c r="O104" i="20"/>
  <c r="N104" i="20"/>
  <c r="M104" i="20"/>
  <c r="L104" i="20"/>
  <c r="K104" i="20"/>
  <c r="I104" i="20"/>
  <c r="H104" i="20"/>
  <c r="G104" i="20"/>
  <c r="E104" i="20"/>
  <c r="S100" i="20"/>
  <c r="R100" i="20"/>
  <c r="Q100" i="20"/>
  <c r="P100" i="20"/>
  <c r="O100" i="20"/>
  <c r="N100" i="20"/>
  <c r="M100" i="20"/>
  <c r="L100" i="20"/>
  <c r="K100" i="20"/>
  <c r="I100" i="20"/>
  <c r="H100" i="20"/>
  <c r="G100" i="20"/>
  <c r="E100" i="20"/>
  <c r="S96" i="20"/>
  <c r="R96" i="20"/>
  <c r="Q96" i="20"/>
  <c r="P96" i="20"/>
  <c r="O96" i="20"/>
  <c r="N96" i="20"/>
  <c r="M96" i="20"/>
  <c r="L96" i="20"/>
  <c r="K96" i="20"/>
  <c r="I96" i="20"/>
  <c r="H96" i="20"/>
  <c r="G96" i="20"/>
  <c r="E96" i="20"/>
  <c r="S88" i="20"/>
  <c r="R88" i="20"/>
  <c r="Q88" i="20"/>
  <c r="P88" i="20"/>
  <c r="O88" i="20"/>
  <c r="N88" i="20"/>
  <c r="M88" i="20"/>
  <c r="L88" i="20"/>
  <c r="K88" i="20"/>
  <c r="I88" i="20"/>
  <c r="H88" i="20"/>
  <c r="G88" i="20"/>
  <c r="E88" i="20"/>
  <c r="S84" i="20"/>
  <c r="R84" i="20"/>
  <c r="Q84" i="20"/>
  <c r="P84" i="20"/>
  <c r="O84" i="20"/>
  <c r="N84" i="20"/>
  <c r="M84" i="20"/>
  <c r="L84" i="20"/>
  <c r="K84" i="20"/>
  <c r="I84" i="20"/>
  <c r="H84" i="20"/>
  <c r="G84" i="20"/>
  <c r="E84" i="20"/>
  <c r="S80" i="20"/>
  <c r="R80" i="20"/>
  <c r="Q80" i="20"/>
  <c r="P80" i="20"/>
  <c r="O80" i="20"/>
  <c r="N80" i="20"/>
  <c r="M80" i="20"/>
  <c r="L80" i="20"/>
  <c r="K80" i="20"/>
  <c r="I80" i="20"/>
  <c r="H80" i="20"/>
  <c r="G80" i="20"/>
  <c r="E80" i="20"/>
  <c r="S76" i="20"/>
  <c r="R76" i="20"/>
  <c r="Q76" i="20"/>
  <c r="P76" i="20"/>
  <c r="O76" i="20"/>
  <c r="N76" i="20"/>
  <c r="M76" i="20"/>
  <c r="L76" i="20"/>
  <c r="K76" i="20"/>
  <c r="I76" i="20"/>
  <c r="H76" i="20"/>
  <c r="G76" i="20"/>
  <c r="E76" i="20"/>
  <c r="R72" i="20"/>
  <c r="Q72" i="20"/>
  <c r="P72" i="20"/>
  <c r="O72" i="20"/>
  <c r="N72" i="20"/>
  <c r="M72" i="20"/>
  <c r="L72" i="20"/>
  <c r="K72" i="20"/>
  <c r="I72" i="20"/>
  <c r="H72" i="20"/>
  <c r="G72" i="20"/>
  <c r="E72" i="20"/>
  <c r="S68" i="20"/>
  <c r="R68" i="20"/>
  <c r="Q68" i="20"/>
  <c r="P68" i="20"/>
  <c r="O68" i="20"/>
  <c r="N68" i="20"/>
  <c r="M68" i="20"/>
  <c r="L68" i="20"/>
  <c r="K68" i="20"/>
  <c r="I68" i="20"/>
  <c r="H68" i="20"/>
  <c r="G68" i="20"/>
  <c r="E68" i="20"/>
  <c r="S64" i="20"/>
  <c r="R64" i="20"/>
  <c r="Q64" i="20"/>
  <c r="P64" i="20"/>
  <c r="O64" i="20"/>
  <c r="N64" i="20"/>
  <c r="M64" i="20"/>
  <c r="L64" i="20"/>
  <c r="K64" i="20"/>
  <c r="I64" i="20"/>
  <c r="H64" i="20"/>
  <c r="G64" i="20"/>
  <c r="E64" i="20"/>
  <c r="S60" i="20"/>
  <c r="R60" i="20"/>
  <c r="Q60" i="20"/>
  <c r="P60" i="20"/>
  <c r="O60" i="20"/>
  <c r="N60" i="20"/>
  <c r="M60" i="20"/>
  <c r="L60" i="20"/>
  <c r="K60" i="20"/>
  <c r="I60" i="20"/>
  <c r="H60" i="20"/>
  <c r="G60" i="20"/>
  <c r="E60" i="20"/>
  <c r="E56" i="20"/>
  <c r="G56" i="20"/>
  <c r="H56" i="20"/>
  <c r="I56" i="20"/>
  <c r="K56" i="20"/>
  <c r="L56" i="20"/>
  <c r="M56" i="20"/>
  <c r="N56" i="20"/>
  <c r="O56" i="20"/>
  <c r="P56" i="20"/>
  <c r="Q56" i="20"/>
  <c r="R56" i="20"/>
  <c r="S56" i="20"/>
  <c r="E20" i="20"/>
  <c r="G20" i="20"/>
  <c r="H20" i="20"/>
  <c r="I20" i="20"/>
  <c r="K20" i="20"/>
  <c r="L20" i="20"/>
  <c r="M20" i="20"/>
  <c r="N20" i="20"/>
  <c r="O20" i="20"/>
  <c r="P20" i="20"/>
  <c r="Q20" i="20"/>
  <c r="R20" i="20"/>
  <c r="S20" i="20"/>
  <c r="E12" i="20"/>
  <c r="H12" i="20"/>
  <c r="I12" i="20"/>
  <c r="K12" i="20"/>
  <c r="L12" i="20"/>
  <c r="M12" i="20"/>
  <c r="N12" i="20"/>
  <c r="O12" i="20"/>
  <c r="P12" i="20"/>
  <c r="Q12" i="20"/>
  <c r="R12" i="20"/>
  <c r="S12" i="20"/>
  <c r="E8" i="28" l="1"/>
  <c r="E9" i="28"/>
  <c r="E10" i="28"/>
  <c r="E11" i="28"/>
  <c r="E12" i="28"/>
  <c r="E13" i="28"/>
  <c r="E14" i="28"/>
  <c r="E15" i="28"/>
  <c r="E16" i="28"/>
  <c r="E17" i="28"/>
  <c r="E18" i="28"/>
  <c r="E19" i="28"/>
  <c r="E21" i="28"/>
  <c r="E22" i="28"/>
  <c r="E23" i="28"/>
  <c r="E24" i="28"/>
  <c r="E25" i="28"/>
  <c r="E26" i="28"/>
  <c r="E27" i="28"/>
  <c r="E28" i="28"/>
  <c r="E30" i="28"/>
  <c r="E31" i="28"/>
  <c r="E38" i="28"/>
  <c r="E39" i="28"/>
  <c r="E40" i="28"/>
  <c r="E41" i="28"/>
  <c r="E42" i="28"/>
  <c r="E43" i="28"/>
  <c r="E65" i="28"/>
  <c r="E66" i="28"/>
  <c r="E67" i="28"/>
  <c r="E68" i="28"/>
  <c r="E69" i="28"/>
  <c r="E70" i="28"/>
  <c r="E71" i="28"/>
  <c r="E72" i="28"/>
  <c r="E73" i="28"/>
  <c r="E74" i="28"/>
  <c r="E75" i="28"/>
  <c r="E76" i="28"/>
  <c r="E77" i="28"/>
  <c r="E78" i="28"/>
  <c r="E79" i="28"/>
  <c r="E82" i="28"/>
  <c r="L7" i="28"/>
  <c r="E279" i="19"/>
  <c r="E268" i="19"/>
  <c r="E257" i="19"/>
  <c r="E158" i="19"/>
  <c r="E147" i="19"/>
  <c r="E136" i="19"/>
  <c r="E125" i="19"/>
  <c r="E103" i="19"/>
  <c r="E92" i="19"/>
  <c r="E81" i="19"/>
  <c r="E70" i="19"/>
  <c r="E59" i="19"/>
  <c r="E26" i="19"/>
  <c r="E15" i="19"/>
  <c r="E7" i="28" l="1"/>
  <c r="E6" i="28"/>
  <c r="E5" i="28"/>
  <c r="F12" i="20" l="1"/>
  <c r="Q9" i="38"/>
  <c r="P9" i="38"/>
  <c r="U15" i="26"/>
  <c r="U14" i="26"/>
  <c r="Z9" i="21"/>
  <c r="Z8" i="21"/>
  <c r="Z8" i="20"/>
  <c r="Z7" i="20"/>
  <c r="L8" i="28"/>
  <c r="N25" i="19"/>
  <c r="N11" i="19"/>
  <c r="N15" i="27"/>
  <c r="N16" i="17"/>
  <c r="H65" i="35" l="1"/>
  <c r="G65" i="35"/>
  <c r="H63" i="35"/>
  <c r="G63" i="35"/>
  <c r="H34" i="35"/>
  <c r="G34" i="35"/>
  <c r="H26" i="35"/>
  <c r="G26" i="35"/>
  <c r="H24" i="35"/>
  <c r="G24" i="35"/>
  <c r="H22" i="35"/>
  <c r="G22" i="35"/>
  <c r="H20" i="35"/>
  <c r="G20" i="35"/>
  <c r="H18" i="35"/>
  <c r="G18" i="35"/>
  <c r="H16" i="35"/>
  <c r="G16" i="35"/>
  <c r="H14" i="35"/>
  <c r="G14" i="35"/>
  <c r="H12" i="35"/>
  <c r="G12" i="35"/>
  <c r="H5" i="44"/>
  <c r="H6" i="44"/>
  <c r="H7" i="44"/>
  <c r="F5" i="44"/>
  <c r="F6" i="44"/>
  <c r="F7" i="44"/>
  <c r="D7" i="44"/>
  <c r="D6" i="44"/>
  <c r="D5" i="44"/>
  <c r="D5" i="41" l="1"/>
  <c r="E5" i="41"/>
  <c r="F5" i="41"/>
  <c r="I5" i="41" s="1"/>
  <c r="G5" i="41"/>
  <c r="H5" i="41"/>
  <c r="C5" i="41"/>
  <c r="H66" i="36"/>
  <c r="H64" i="36" s="1"/>
  <c r="H62" i="36" s="1"/>
  <c r="G66" i="36"/>
  <c r="G64" i="36" s="1"/>
  <c r="G62" i="36" s="1"/>
  <c r="H50" i="36"/>
  <c r="G50" i="36"/>
  <c r="H48" i="36"/>
  <c r="G48" i="36"/>
  <c r="H46" i="36"/>
  <c r="G46" i="36"/>
  <c r="H10" i="36"/>
  <c r="G10" i="36"/>
  <c r="H60" i="36"/>
  <c r="G60" i="36"/>
  <c r="H56" i="36"/>
  <c r="G58" i="36"/>
  <c r="H58" i="36"/>
  <c r="G56" i="36"/>
  <c r="H52" i="36"/>
  <c r="G52" i="36"/>
  <c r="H44" i="36"/>
  <c r="H12" i="36"/>
  <c r="G12" i="36"/>
  <c r="H14" i="36"/>
  <c r="G14" i="36"/>
  <c r="H8" i="36"/>
  <c r="G8" i="36"/>
  <c r="G5" i="36" l="1"/>
  <c r="F105" i="22"/>
  <c r="E105" i="22"/>
  <c r="D105" i="22"/>
  <c r="C105" i="22"/>
  <c r="F65" i="22"/>
  <c r="E65" i="22"/>
  <c r="D65" i="22"/>
  <c r="C65" i="22"/>
  <c r="F61" i="22"/>
  <c r="E61" i="22"/>
  <c r="C61" i="22"/>
  <c r="F57" i="22"/>
  <c r="E57" i="22"/>
  <c r="D57" i="22"/>
  <c r="C57" i="22"/>
  <c r="F13" i="22"/>
  <c r="E13" i="22"/>
  <c r="D13" i="22"/>
  <c r="C13" i="22"/>
  <c r="D9" i="22"/>
  <c r="E9" i="22"/>
  <c r="F9" i="22"/>
  <c r="F5" i="22" s="1"/>
  <c r="C9" i="22"/>
  <c r="J108" i="20"/>
  <c r="J104" i="20"/>
  <c r="J100" i="20"/>
  <c r="J96" i="20"/>
  <c r="F96" i="20"/>
  <c r="J88" i="20"/>
  <c r="J84" i="20"/>
  <c r="J80" i="20"/>
  <c r="F80" i="20"/>
  <c r="J76" i="20"/>
  <c r="J72" i="20"/>
  <c r="J68" i="20"/>
  <c r="J64" i="20"/>
  <c r="F64" i="20"/>
  <c r="J60" i="20"/>
  <c r="J56" i="20"/>
  <c r="J20" i="20"/>
  <c r="S230" i="21"/>
  <c r="O230" i="21"/>
  <c r="M230" i="21"/>
  <c r="I230" i="21"/>
  <c r="R230" i="21"/>
  <c r="P230" i="21"/>
  <c r="L230" i="21"/>
  <c r="H230" i="21"/>
  <c r="S212" i="21"/>
  <c r="Q212" i="21"/>
  <c r="O212" i="21"/>
  <c r="M212" i="21"/>
  <c r="I212" i="21"/>
  <c r="R212" i="21"/>
  <c r="P212" i="21"/>
  <c r="N212" i="21"/>
  <c r="L212" i="21"/>
  <c r="H212" i="21"/>
  <c r="S203" i="21"/>
  <c r="Q203" i="21"/>
  <c r="O203" i="21"/>
  <c r="M203" i="21"/>
  <c r="I203" i="21"/>
  <c r="D203" i="21"/>
  <c r="R203" i="21"/>
  <c r="P203" i="21"/>
  <c r="N203" i="21"/>
  <c r="L203" i="21"/>
  <c r="H203" i="21"/>
  <c r="R194" i="21"/>
  <c r="P194" i="21"/>
  <c r="N194" i="21"/>
  <c r="L194" i="21"/>
  <c r="H194" i="21"/>
  <c r="D194" i="21"/>
  <c r="S194" i="21"/>
  <c r="Q194" i="21"/>
  <c r="O194" i="21"/>
  <c r="M194" i="21"/>
  <c r="K194" i="21"/>
  <c r="I194" i="21"/>
  <c r="G194" i="21"/>
  <c r="E194" i="21"/>
  <c r="S176" i="21"/>
  <c r="Q176" i="21"/>
  <c r="O176" i="21"/>
  <c r="M176" i="21"/>
  <c r="I176" i="21"/>
  <c r="R176" i="21"/>
  <c r="P176" i="21"/>
  <c r="N176" i="21"/>
  <c r="L176" i="21"/>
  <c r="H176" i="21"/>
  <c r="S167" i="21"/>
  <c r="Q167" i="21"/>
  <c r="O167" i="21"/>
  <c r="M167" i="21"/>
  <c r="I167" i="21"/>
  <c r="R167" i="21"/>
  <c r="P167" i="21"/>
  <c r="N167" i="21"/>
  <c r="L167" i="21"/>
  <c r="H167" i="21"/>
  <c r="J67" i="21"/>
  <c r="F67" i="21"/>
  <c r="J66" i="21"/>
  <c r="F66" i="21"/>
  <c r="J65" i="21"/>
  <c r="F65" i="21"/>
  <c r="S64" i="21"/>
  <c r="R64" i="21"/>
  <c r="Q64" i="21"/>
  <c r="P64" i="21"/>
  <c r="O64" i="21"/>
  <c r="N64" i="21"/>
  <c r="M64" i="21"/>
  <c r="L64" i="21"/>
  <c r="K64" i="21"/>
  <c r="I64" i="21"/>
  <c r="H64" i="21"/>
  <c r="G64" i="21"/>
  <c r="E64" i="21"/>
  <c r="J63" i="21"/>
  <c r="F63" i="21"/>
  <c r="F9" i="21" s="1"/>
  <c r="J62" i="21"/>
  <c r="J8" i="21" s="1"/>
  <c r="F62" i="21"/>
  <c r="J61" i="21"/>
  <c r="J7" i="21" s="1"/>
  <c r="F61" i="21"/>
  <c r="F7" i="21" s="1"/>
  <c r="S60" i="21"/>
  <c r="S6" i="21" s="1"/>
  <c r="R60" i="21"/>
  <c r="R6" i="21" s="1"/>
  <c r="Q60" i="21"/>
  <c r="Q6" i="21" s="1"/>
  <c r="P60" i="21"/>
  <c r="P6" i="21" s="1"/>
  <c r="O60" i="21"/>
  <c r="O6" i="21" s="1"/>
  <c r="N60" i="21"/>
  <c r="N6" i="21" s="1"/>
  <c r="M60" i="21"/>
  <c r="M6" i="21" s="1"/>
  <c r="L60" i="21"/>
  <c r="L6" i="21" s="1"/>
  <c r="K60" i="21"/>
  <c r="K6" i="21" s="1"/>
  <c r="I60" i="21"/>
  <c r="I6" i="21" s="1"/>
  <c r="H60" i="21"/>
  <c r="G60" i="21"/>
  <c r="G6" i="21" s="1"/>
  <c r="E60" i="21"/>
  <c r="E6" i="21" s="1"/>
  <c r="S32" i="21"/>
  <c r="Q32" i="21"/>
  <c r="O32" i="21"/>
  <c r="M32" i="21"/>
  <c r="I32" i="21"/>
  <c r="R32" i="21"/>
  <c r="P32" i="21"/>
  <c r="N32" i="21"/>
  <c r="L32" i="21"/>
  <c r="H32" i="21"/>
  <c r="S23" i="21"/>
  <c r="Q23" i="21"/>
  <c r="O23" i="21"/>
  <c r="M23" i="21"/>
  <c r="I23" i="21"/>
  <c r="R23" i="21"/>
  <c r="P23" i="21"/>
  <c r="N23" i="21"/>
  <c r="L23" i="21"/>
  <c r="H23" i="21"/>
  <c r="J22" i="21"/>
  <c r="F22" i="21"/>
  <c r="J21" i="21"/>
  <c r="J12" i="21" s="1"/>
  <c r="F21" i="21"/>
  <c r="J20" i="21"/>
  <c r="F20" i="21"/>
  <c r="S19" i="21"/>
  <c r="R19" i="21"/>
  <c r="R14" i="21" s="1"/>
  <c r="Q19" i="21"/>
  <c r="P19" i="21"/>
  <c r="P14" i="21" s="1"/>
  <c r="O19" i="21"/>
  <c r="N19" i="21"/>
  <c r="N14" i="21" s="1"/>
  <c r="M19" i="21"/>
  <c r="L19" i="21"/>
  <c r="K19" i="21"/>
  <c r="I19" i="21"/>
  <c r="H19" i="21"/>
  <c r="G19" i="21"/>
  <c r="G14" i="21" s="1"/>
  <c r="E19" i="21"/>
  <c r="E14" i="21" s="1"/>
  <c r="S92" i="20"/>
  <c r="R92" i="20"/>
  <c r="Q92" i="20"/>
  <c r="P92" i="20"/>
  <c r="O92" i="20"/>
  <c r="N92" i="20"/>
  <c r="M92" i="20"/>
  <c r="L92" i="20"/>
  <c r="K92" i="20"/>
  <c r="J92" i="20"/>
  <c r="I92" i="20"/>
  <c r="H92" i="20"/>
  <c r="G92" i="20"/>
  <c r="E92" i="20"/>
  <c r="S16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E16" i="20"/>
  <c r="E5" i="22" l="1"/>
  <c r="T6" i="21"/>
  <c r="S59" i="21"/>
  <c r="L10" i="21"/>
  <c r="P10" i="21"/>
  <c r="P5" i="21" s="1"/>
  <c r="M59" i="21"/>
  <c r="J11" i="21"/>
  <c r="L59" i="21"/>
  <c r="I10" i="21"/>
  <c r="I5" i="21" s="1"/>
  <c r="R10" i="21"/>
  <c r="R5" i="21" s="1"/>
  <c r="S10" i="21"/>
  <c r="S5" i="21" s="1"/>
  <c r="H10" i="21"/>
  <c r="Q10" i="21"/>
  <c r="Q5" i="21" s="1"/>
  <c r="J13" i="21"/>
  <c r="H59" i="21"/>
  <c r="N10" i="21"/>
  <c r="N5" i="21" s="1"/>
  <c r="D66" i="21"/>
  <c r="D20" i="21"/>
  <c r="F11" i="21"/>
  <c r="D22" i="21"/>
  <c r="F13" i="21"/>
  <c r="D62" i="21"/>
  <c r="D8" i="21" s="1"/>
  <c r="F8" i="21"/>
  <c r="L14" i="21"/>
  <c r="R59" i="21"/>
  <c r="J19" i="21"/>
  <c r="K10" i="21"/>
  <c r="O10" i="21"/>
  <c r="O5" i="21" s="1"/>
  <c r="I59" i="21"/>
  <c r="D63" i="21"/>
  <c r="D9" i="21" s="1"/>
  <c r="J9" i="21"/>
  <c r="I14" i="21"/>
  <c r="O14" i="21"/>
  <c r="F12" i="21"/>
  <c r="D67" i="21"/>
  <c r="F60" i="21"/>
  <c r="F6" i="21" s="1"/>
  <c r="H6" i="21"/>
  <c r="H5" i="21" s="1"/>
  <c r="F19" i="21"/>
  <c r="G10" i="21"/>
  <c r="G5" i="21" s="1"/>
  <c r="E10" i="21"/>
  <c r="E5" i="21" s="1"/>
  <c r="K14" i="21"/>
  <c r="M10" i="21"/>
  <c r="M5" i="21" s="1"/>
  <c r="F64" i="21"/>
  <c r="D5" i="22"/>
  <c r="F194" i="21"/>
  <c r="C5" i="22"/>
  <c r="D65" i="21"/>
  <c r="J64" i="21"/>
  <c r="Q59" i="21"/>
  <c r="P59" i="21"/>
  <c r="O59" i="21"/>
  <c r="N59" i="21"/>
  <c r="J60" i="21"/>
  <c r="J6" i="21" s="1"/>
  <c r="D61" i="21"/>
  <c r="D7" i="21" s="1"/>
  <c r="D76" i="20"/>
  <c r="F76" i="20"/>
  <c r="D104" i="20"/>
  <c r="F104" i="20"/>
  <c r="D64" i="20"/>
  <c r="D16" i="20"/>
  <c r="F16" i="20"/>
  <c r="D68" i="20"/>
  <c r="F68" i="20"/>
  <c r="D20" i="20"/>
  <c r="F20" i="20"/>
  <c r="D108" i="20"/>
  <c r="F108" i="20"/>
  <c r="J12" i="20"/>
  <c r="D12" i="20"/>
  <c r="D60" i="20"/>
  <c r="F60" i="20"/>
  <c r="D88" i="20"/>
  <c r="F88" i="20"/>
  <c r="D100" i="20"/>
  <c r="F100" i="20"/>
  <c r="D56" i="20"/>
  <c r="F56" i="20"/>
  <c r="D84" i="20"/>
  <c r="F84" i="20"/>
  <c r="D96" i="20"/>
  <c r="D80" i="20"/>
  <c r="F92" i="20"/>
  <c r="D167" i="21"/>
  <c r="D176" i="21"/>
  <c r="J194" i="21"/>
  <c r="D212" i="21"/>
  <c r="D32" i="21"/>
  <c r="D230" i="21"/>
  <c r="H14" i="21"/>
  <c r="M14" i="21"/>
  <c r="Q14" i="21"/>
  <c r="G23" i="21"/>
  <c r="F23" i="21" s="1"/>
  <c r="K23" i="21"/>
  <c r="J23" i="21" s="1"/>
  <c r="E32" i="21"/>
  <c r="G59" i="21"/>
  <c r="K59" i="21"/>
  <c r="G167" i="21"/>
  <c r="F167" i="21" s="1"/>
  <c r="K167" i="21"/>
  <c r="J167" i="21" s="1"/>
  <c r="E176" i="21"/>
  <c r="G203" i="21"/>
  <c r="F203" i="21" s="1"/>
  <c r="K203" i="21"/>
  <c r="J203" i="21" s="1"/>
  <c r="E212" i="21"/>
  <c r="E230" i="21"/>
  <c r="D21" i="21"/>
  <c r="D12" i="21" s="1"/>
  <c r="S14" i="21"/>
  <c r="E23" i="21"/>
  <c r="G32" i="21"/>
  <c r="F32" i="21" s="1"/>
  <c r="K32" i="21"/>
  <c r="J32" i="21" s="1"/>
  <c r="E59" i="21"/>
  <c r="E167" i="21"/>
  <c r="G176" i="21"/>
  <c r="F176" i="21" s="1"/>
  <c r="K176" i="21"/>
  <c r="J176" i="21" s="1"/>
  <c r="E203" i="21"/>
  <c r="G212" i="21"/>
  <c r="F212" i="21" s="1"/>
  <c r="K212" i="21"/>
  <c r="J212" i="21" s="1"/>
  <c r="G230" i="21"/>
  <c r="F230" i="21" s="1"/>
  <c r="K230" i="21"/>
  <c r="J230" i="21" s="1"/>
  <c r="T10" i="21" l="1"/>
  <c r="F14" i="21"/>
  <c r="D13" i="21"/>
  <c r="F59" i="21"/>
  <c r="D11" i="21"/>
  <c r="F10" i="21"/>
  <c r="J10" i="21"/>
  <c r="D19" i="21"/>
  <c r="J14" i="21"/>
  <c r="D64" i="21"/>
  <c r="D60" i="21"/>
  <c r="J59" i="21"/>
  <c r="F5" i="21"/>
  <c r="K5" i="21"/>
  <c r="D23" i="21"/>
  <c r="L5" i="21"/>
  <c r="D10" i="21" l="1"/>
  <c r="J5" i="21"/>
  <c r="T5" i="21" s="1"/>
  <c r="D59" i="21"/>
  <c r="D6" i="21"/>
  <c r="D14" i="21"/>
  <c r="D5" i="21" l="1"/>
  <c r="F286" i="19"/>
  <c r="F287" i="19"/>
  <c r="F288" i="19"/>
  <c r="F289" i="19"/>
  <c r="F285" i="19"/>
  <c r="F281" i="19"/>
  <c r="F282" i="19"/>
  <c r="F283" i="19"/>
  <c r="F284" i="19"/>
  <c r="F280" i="19"/>
  <c r="F279" i="19" s="1"/>
  <c r="F274" i="19"/>
  <c r="F273" i="19"/>
  <c r="F270" i="19"/>
  <c r="F271" i="19"/>
  <c r="F272" i="19"/>
  <c r="F269" i="19"/>
  <c r="F264" i="19"/>
  <c r="F265" i="19"/>
  <c r="F266" i="19"/>
  <c r="F267" i="19"/>
  <c r="F263" i="19"/>
  <c r="F259" i="19"/>
  <c r="F260" i="19"/>
  <c r="F261" i="19"/>
  <c r="F262" i="19"/>
  <c r="F258" i="19"/>
  <c r="F160" i="19"/>
  <c r="F161" i="19"/>
  <c r="F162" i="19"/>
  <c r="F163" i="19"/>
  <c r="F159" i="19"/>
  <c r="F154" i="19"/>
  <c r="F153" i="19"/>
  <c r="F149" i="19"/>
  <c r="F150" i="19"/>
  <c r="F151" i="19"/>
  <c r="F152" i="19"/>
  <c r="F148" i="19"/>
  <c r="F141" i="19"/>
  <c r="F138" i="19"/>
  <c r="F135" i="19"/>
  <c r="F116" i="19"/>
  <c r="F97" i="19"/>
  <c r="F85" i="19"/>
  <c r="F76" i="19"/>
  <c r="F74" i="19"/>
  <c r="F52" i="19"/>
  <c r="F132" i="19"/>
  <c r="F133" i="19"/>
  <c r="F134" i="19"/>
  <c r="F131" i="19"/>
  <c r="F127" i="19"/>
  <c r="F128" i="19"/>
  <c r="F129" i="19"/>
  <c r="F130" i="19"/>
  <c r="F126" i="19"/>
  <c r="F125" i="19" s="1"/>
  <c r="F124" i="19"/>
  <c r="F137" i="19"/>
  <c r="F121" i="19"/>
  <c r="F122" i="19"/>
  <c r="F123" i="19"/>
  <c r="F120" i="19"/>
  <c r="F117" i="19"/>
  <c r="F118" i="19"/>
  <c r="F119" i="19"/>
  <c r="F115" i="19"/>
  <c r="F102" i="19"/>
  <c r="F110" i="19"/>
  <c r="F111" i="19"/>
  <c r="F112" i="19"/>
  <c r="F113" i="19"/>
  <c r="F109" i="19"/>
  <c r="F105" i="19"/>
  <c r="F106" i="19"/>
  <c r="F107" i="19"/>
  <c r="F108" i="19"/>
  <c r="F104" i="19"/>
  <c r="F103" i="19" s="1"/>
  <c r="F99" i="19"/>
  <c r="F100" i="19"/>
  <c r="F101" i="19"/>
  <c r="F98" i="19"/>
  <c r="F94" i="19"/>
  <c r="F95" i="19"/>
  <c r="F96" i="19"/>
  <c r="F93" i="19"/>
  <c r="F92" i="19" s="1"/>
  <c r="F88" i="19"/>
  <c r="F89" i="19"/>
  <c r="F90" i="19"/>
  <c r="F91" i="19"/>
  <c r="F87" i="19"/>
  <c r="F83" i="19"/>
  <c r="F84" i="19"/>
  <c r="F86" i="19"/>
  <c r="F82" i="19"/>
  <c r="F77" i="19"/>
  <c r="F78" i="19"/>
  <c r="F79" i="19"/>
  <c r="F80" i="19"/>
  <c r="F73" i="19"/>
  <c r="F75" i="19"/>
  <c r="F55" i="19"/>
  <c r="F56" i="19"/>
  <c r="F57" i="19"/>
  <c r="F58" i="19"/>
  <c r="F54" i="19"/>
  <c r="F50" i="19"/>
  <c r="F51" i="19"/>
  <c r="F53" i="19"/>
  <c r="F33" i="19"/>
  <c r="F34" i="19"/>
  <c r="F35" i="19"/>
  <c r="F36" i="19"/>
  <c r="F32" i="19"/>
  <c r="F28" i="19"/>
  <c r="F29" i="19"/>
  <c r="F30" i="19"/>
  <c r="F31" i="19"/>
  <c r="F27" i="19"/>
  <c r="F15" i="19"/>
  <c r="F22" i="19"/>
  <c r="F21" i="19"/>
  <c r="F23" i="19"/>
  <c r="F24" i="19"/>
  <c r="F25" i="19"/>
  <c r="F19" i="19"/>
  <c r="F18" i="19"/>
  <c r="F17" i="19"/>
  <c r="F16" i="19"/>
  <c r="F20" i="19"/>
  <c r="F14" i="19"/>
  <c r="F13" i="19"/>
  <c r="F12" i="19"/>
  <c r="F11" i="19"/>
  <c r="F10" i="19"/>
  <c r="F9" i="19"/>
  <c r="F8" i="19"/>
  <c r="F7" i="19"/>
  <c r="F6" i="19"/>
  <c r="D5" i="27"/>
  <c r="F70" i="19" l="1"/>
  <c r="F48" i="19"/>
  <c r="F268" i="19"/>
  <c r="F257" i="19"/>
  <c r="F158" i="19"/>
  <c r="F147" i="19"/>
  <c r="F114" i="19"/>
  <c r="F81" i="19"/>
  <c r="F26" i="19"/>
  <c r="D92" i="20"/>
  <c r="F275" i="19" l="1"/>
  <c r="F276" i="19"/>
  <c r="F277" i="19"/>
  <c r="F165" i="19" l="1"/>
  <c r="F166" i="19"/>
  <c r="F167" i="19"/>
  <c r="F168" i="19"/>
  <c r="F164" i="19"/>
  <c r="F155" i="19" l="1"/>
  <c r="F156" i="19"/>
  <c r="F157" i="19"/>
  <c r="F139" i="19"/>
  <c r="F140" i="19"/>
  <c r="F143" i="19"/>
  <c r="F144" i="19"/>
  <c r="F145" i="19"/>
  <c r="F146" i="19"/>
  <c r="F142" i="19"/>
  <c r="F136" i="19" l="1"/>
  <c r="F72" i="20"/>
  <c r="D69" i="20"/>
  <c r="D5" i="20" s="1"/>
  <c r="D8" i="20" s="1"/>
  <c r="D72" i="20" l="1"/>
</calcChain>
</file>

<file path=xl/comments1.xml><?xml version="1.0" encoding="utf-8"?>
<comments xmlns="http://schemas.openxmlformats.org/spreadsheetml/2006/main">
  <authors>
    <author>WH201403</author>
  </authors>
  <commentList>
    <comment ref="AA7" authorId="0" shapeId="0">
      <text>
        <r>
          <rPr>
            <b/>
            <sz val="10"/>
            <color indexed="81"/>
            <rFont val="돋움"/>
            <family val="3"/>
            <charset val="129"/>
          </rPr>
          <t>과태료와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고발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작성시
행정처분과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같이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나가거나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따로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부과되는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건수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모두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포함하여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작성</t>
        </r>
      </text>
    </comment>
  </commentList>
</comments>
</file>

<file path=xl/comments2.xml><?xml version="1.0" encoding="utf-8"?>
<comments xmlns="http://schemas.openxmlformats.org/spreadsheetml/2006/main">
  <authors>
    <author>WH201403</author>
  </authors>
  <commentList>
    <comment ref="W9" authorId="0" shapeId="0">
      <text>
        <r>
          <rPr>
            <b/>
            <sz val="10"/>
            <color indexed="81"/>
            <rFont val="돋움"/>
            <family val="3"/>
            <charset val="129"/>
          </rPr>
          <t>같은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업소에서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여러</t>
        </r>
        <r>
          <rPr>
            <b/>
            <sz val="10"/>
            <color indexed="81"/>
            <rFont val="돋움"/>
            <family val="3"/>
            <charset val="129"/>
          </rPr>
          <t>번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초과하는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경우도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있어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위반내역과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값이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같거나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적어야함</t>
        </r>
        <r>
          <rPr>
            <b/>
            <sz val="10"/>
            <color indexed="81"/>
            <rFont val="Tahoma"/>
            <family val="2"/>
          </rPr>
          <t>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WH201403</author>
  </authors>
  <commentList>
    <comment ref="C4" authorId="0" shapeId="0">
      <text>
        <r>
          <rPr>
            <b/>
            <sz val="11"/>
            <color indexed="81"/>
            <rFont val="돋움"/>
            <family val="3"/>
            <charset val="129"/>
          </rPr>
          <t>민원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접수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건수가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아닌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특정공사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사전신고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접수를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신청한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건수</t>
        </r>
        <r>
          <rPr>
            <b/>
            <sz val="11"/>
            <color indexed="81"/>
            <rFont val="Tahoma"/>
            <family val="2"/>
          </rPr>
          <t xml:space="preserve"> </t>
        </r>
        <r>
          <rPr>
            <b/>
            <sz val="11"/>
            <color indexed="81"/>
            <rFont val="돋움"/>
            <family val="3"/>
            <charset val="129"/>
          </rPr>
          <t>기재</t>
        </r>
      </text>
    </comment>
    <comment ref="U9" authorId="0" shapeId="0">
      <text>
        <r>
          <rPr>
            <b/>
            <sz val="10"/>
            <color indexed="81"/>
            <rFont val="돋움"/>
            <family val="3"/>
            <charset val="129"/>
          </rPr>
          <t>방음시설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미설치시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행정처분은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없고</t>
        </r>
        <r>
          <rPr>
            <b/>
            <sz val="10"/>
            <color indexed="81"/>
            <rFont val="Tahoma"/>
            <family val="2"/>
          </rPr>
          <t xml:space="preserve"> 
</t>
        </r>
        <r>
          <rPr>
            <b/>
            <sz val="10"/>
            <color indexed="81"/>
            <rFont val="돋움"/>
            <family val="3"/>
            <charset val="129"/>
          </rPr>
          <t>과태료만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처분되므로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위반내용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합계에서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방음시설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계를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빼면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조치사항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계와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같아야함</t>
        </r>
        <r>
          <rPr>
            <b/>
            <sz val="10"/>
            <color indexed="81"/>
            <rFont val="Tahoma"/>
            <family val="2"/>
          </rPr>
          <t>.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WH201403</author>
  </authors>
  <commentList>
    <comment ref="J4" authorId="0" shapeId="0">
      <text>
        <r>
          <rPr>
            <b/>
            <sz val="12"/>
            <color indexed="10"/>
            <rFont val="맑은 고딕"/>
            <family val="3"/>
            <charset val="129"/>
          </rPr>
          <t>기존 방음벽 유지 및 보수 관련</t>
        </r>
      </text>
    </comment>
  </commentList>
</comments>
</file>

<file path=xl/comments5.xml><?xml version="1.0" encoding="utf-8"?>
<comments xmlns="http://schemas.openxmlformats.org/spreadsheetml/2006/main">
  <authors>
    <author>WH201403</author>
  </authors>
  <commentList>
    <comment ref="I3" authorId="0" shapeId="0">
      <text>
        <r>
          <rPr>
            <b/>
            <sz val="10"/>
            <color indexed="81"/>
            <rFont val="돋움"/>
            <family val="3"/>
            <charset val="129"/>
          </rPr>
          <t>예시를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참고하여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비고에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개소마다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신규</t>
        </r>
        <r>
          <rPr>
            <b/>
            <sz val="10"/>
            <color indexed="81"/>
            <rFont val="Tahoma"/>
            <family val="2"/>
          </rPr>
          <t>/</t>
        </r>
        <r>
          <rPr>
            <b/>
            <sz val="10"/>
            <color indexed="81"/>
            <rFont val="돋움"/>
            <family val="3"/>
            <charset val="129"/>
          </rPr>
          <t>교체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표시</t>
        </r>
      </text>
    </comment>
  </commentList>
</comments>
</file>

<file path=xl/comments6.xml><?xml version="1.0" encoding="utf-8"?>
<comments xmlns="http://schemas.openxmlformats.org/spreadsheetml/2006/main">
  <authors>
    <author>WH201403</author>
  </authors>
  <commentList>
    <comment ref="J4" authorId="0" shapeId="0">
      <text>
        <r>
          <rPr>
            <b/>
            <sz val="12"/>
            <color indexed="10"/>
            <rFont val="맑은 고딕"/>
            <family val="3"/>
            <charset val="129"/>
          </rPr>
          <t>기존 저소음 노면 유지 및 보수 관련</t>
        </r>
      </text>
    </comment>
  </commentList>
</comments>
</file>

<file path=xl/comments7.xml><?xml version="1.0" encoding="utf-8"?>
<comments xmlns="http://schemas.openxmlformats.org/spreadsheetml/2006/main">
  <authors>
    <author>WH201403</author>
  </authors>
  <commentList>
    <comment ref="H3" authorId="0" shapeId="0">
      <text>
        <r>
          <rPr>
            <b/>
            <sz val="10"/>
            <color indexed="81"/>
            <rFont val="Tahoma"/>
            <family val="2"/>
          </rPr>
          <t xml:space="preserve">7-2. </t>
        </r>
        <r>
          <rPr>
            <b/>
            <sz val="10"/>
            <color indexed="81"/>
            <rFont val="돋움"/>
            <family val="3"/>
            <charset val="129"/>
          </rPr>
          <t>방음벽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실적
참고하여</t>
        </r>
        <r>
          <rPr>
            <b/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돋움"/>
            <family val="3"/>
            <charset val="129"/>
          </rPr>
          <t>작성바람</t>
        </r>
        <r>
          <rPr>
            <b/>
            <sz val="10"/>
            <color indexed="81"/>
            <rFont val="Tahoma"/>
            <family val="2"/>
          </rPr>
          <t>.</t>
        </r>
        <r>
          <rPr>
            <sz val="10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WH201403</author>
  </authors>
  <commentList>
    <comment ref="E4" authorId="0" shapeId="0">
      <text>
        <r>
          <rPr>
            <b/>
            <sz val="12"/>
            <color indexed="81"/>
            <rFont val="돋움"/>
            <family val="3"/>
            <charset val="129"/>
          </rPr>
          <t>단지수로</t>
        </r>
        <r>
          <rPr>
            <b/>
            <sz val="12"/>
            <color indexed="81"/>
            <rFont val="Tahoma"/>
            <family val="2"/>
          </rPr>
          <t xml:space="preserve"> </t>
        </r>
        <r>
          <rPr>
            <b/>
            <sz val="12"/>
            <color indexed="81"/>
            <rFont val="돋움"/>
            <family val="3"/>
            <charset val="129"/>
          </rPr>
          <t>기재바람</t>
        </r>
        <r>
          <rPr>
            <b/>
            <sz val="12"/>
            <color indexed="81"/>
            <rFont val="Tahoma"/>
            <family val="2"/>
          </rPr>
          <t>.</t>
        </r>
      </text>
    </comment>
  </commentList>
</comments>
</file>

<file path=xl/sharedStrings.xml><?xml version="1.0" encoding="utf-8"?>
<sst xmlns="http://schemas.openxmlformats.org/spreadsheetml/2006/main" count="3161" uniqueCount="1073">
  <si>
    <t>구분</t>
  </si>
  <si>
    <t>계</t>
  </si>
  <si>
    <t>공장</t>
  </si>
  <si>
    <t>기타</t>
  </si>
  <si>
    <t>위  반  내  역</t>
  </si>
  <si>
    <t>조       치       사       항</t>
  </si>
  <si>
    <t>조업정지</t>
  </si>
  <si>
    <t>허가취소</t>
  </si>
  <si>
    <t>단속        실적</t>
  </si>
  <si>
    <t>위   반   내   용</t>
  </si>
  <si>
    <t>조   치   사   항</t>
  </si>
  <si>
    <t>관리대상배출업소</t>
    <phoneticPr fontId="15" type="noConversion"/>
  </si>
  <si>
    <t>계</t>
    <phoneticPr fontId="15" type="noConversion"/>
  </si>
  <si>
    <t>허가</t>
    <phoneticPr fontId="15" type="noConversion"/>
  </si>
  <si>
    <t>신고</t>
    <phoneticPr fontId="15" type="noConversion"/>
  </si>
  <si>
    <t>배출업소(허가 · 신고)</t>
    <phoneticPr fontId="15" type="noConversion"/>
  </si>
  <si>
    <t>증감
(%)</t>
    <phoneticPr fontId="15" type="noConversion"/>
  </si>
  <si>
    <t>공장</t>
    <phoneticPr fontId="15" type="noConversion"/>
  </si>
  <si>
    <t>교통</t>
    <phoneticPr fontId="15" type="noConversion"/>
  </si>
  <si>
    <t>생활</t>
    <phoneticPr fontId="15" type="noConversion"/>
  </si>
  <si>
    <t>계</t>
    <phoneticPr fontId="16" type="noConversion"/>
  </si>
  <si>
    <t>부과금액
(단위:천원)</t>
    <phoneticPr fontId="15" type="noConversion"/>
  </si>
  <si>
    <t>총  계</t>
    <phoneticPr fontId="15" type="noConversion"/>
  </si>
  <si>
    <t>과태료</t>
    <phoneticPr fontId="15" type="noConversion"/>
  </si>
  <si>
    <t>시군구</t>
    <phoneticPr fontId="15" type="noConversion"/>
  </si>
  <si>
    <t>시군구</t>
    <phoneticPr fontId="16" type="noConversion"/>
  </si>
  <si>
    <t>시군구별</t>
    <phoneticPr fontId="16" type="noConversion"/>
  </si>
  <si>
    <t>규제대상지역</t>
    <phoneticPr fontId="16" type="noConversion"/>
  </si>
  <si>
    <t>규제방법 및 규제시간대</t>
    <phoneticPr fontId="16" type="noConversion"/>
  </si>
  <si>
    <t>개소</t>
    <phoneticPr fontId="16" type="noConversion"/>
  </si>
  <si>
    <t>길이(km)</t>
    <phoneticPr fontId="16" type="noConversion"/>
  </si>
  <si>
    <t>소요액
(백만원)</t>
    <phoneticPr fontId="16" type="noConversion"/>
  </si>
  <si>
    <t>설치주체</t>
    <phoneticPr fontId="16" type="noConversion"/>
  </si>
  <si>
    <t>설치장소</t>
    <phoneticPr fontId="16" type="noConversion"/>
  </si>
  <si>
    <t>방음벽 종류</t>
    <phoneticPr fontId="16" type="noConversion"/>
  </si>
  <si>
    <t>설치규모</t>
    <phoneticPr fontId="16" type="noConversion"/>
  </si>
  <si>
    <t>비고</t>
    <phoneticPr fontId="16" type="noConversion"/>
  </si>
  <si>
    <t>높이(m)</t>
    <phoneticPr fontId="16" type="noConversion"/>
  </si>
  <si>
    <t>투자액
(백만원)</t>
    <phoneticPr fontId="16" type="noConversion"/>
  </si>
  <si>
    <t>8. 저소음노면 포장도로 현황</t>
    <phoneticPr fontId="15" type="noConversion"/>
  </si>
  <si>
    <t>포장주체</t>
    <phoneticPr fontId="16" type="noConversion"/>
  </si>
  <si>
    <t>포장기간</t>
    <phoneticPr fontId="16" type="noConversion"/>
  </si>
  <si>
    <t>차선수</t>
    <phoneticPr fontId="16" type="noConversion"/>
  </si>
  <si>
    <t>(단위 : 백만원)</t>
    <phoneticPr fontId="16" type="noConversion"/>
  </si>
  <si>
    <t>구분</t>
    <phoneticPr fontId="16" type="noConversion"/>
  </si>
  <si>
    <t>위반자 조치</t>
    <phoneticPr fontId="16" type="noConversion"/>
  </si>
  <si>
    <t>종합병원</t>
    <phoneticPr fontId="16" type="noConversion"/>
  </si>
  <si>
    <t>구분</t>
    <phoneticPr fontId="15" type="noConversion"/>
  </si>
  <si>
    <t>단속건수</t>
    <phoneticPr fontId="15" type="noConversion"/>
  </si>
  <si>
    <t>행정지도</t>
    <phoneticPr fontId="15" type="noConversion"/>
  </si>
  <si>
    <t>확    성    기</t>
    <phoneticPr fontId="16" type="noConversion"/>
  </si>
  <si>
    <t>이    륜    차</t>
    <phoneticPr fontId="16" type="noConversion"/>
  </si>
  <si>
    <t>음향기계 및 기구</t>
    <phoneticPr fontId="16" type="noConversion"/>
  </si>
  <si>
    <t>허가 · 신고외
배출업소</t>
    <phoneticPr fontId="15" type="noConversion"/>
  </si>
  <si>
    <t>조치내역 (단위:건수)</t>
    <phoneticPr fontId="15" type="noConversion"/>
  </si>
  <si>
    <t>교통소음</t>
    <phoneticPr fontId="16" type="noConversion"/>
  </si>
  <si>
    <t>이동소음</t>
    <phoneticPr fontId="16" type="noConversion"/>
  </si>
  <si>
    <t>지정지역수</t>
    <phoneticPr fontId="16" type="noConversion"/>
  </si>
  <si>
    <t>10. 정온시설 현황</t>
    <phoneticPr fontId="15" type="noConversion"/>
  </si>
  <si>
    <t>1-2. 진동배출업소 허가 · 신고현황</t>
    <phoneticPr fontId="15" type="noConversion"/>
  </si>
  <si>
    <t>년도</t>
    <phoneticPr fontId="16" type="noConversion"/>
  </si>
  <si>
    <t>환경관련 전체 민원</t>
    <phoneticPr fontId="16" type="noConversion"/>
  </si>
  <si>
    <t>소음진동 민원</t>
    <phoneticPr fontId="16" type="noConversion"/>
  </si>
  <si>
    <t>비고(%)</t>
    <phoneticPr fontId="16" type="noConversion"/>
  </si>
  <si>
    <t>이동소음</t>
    <phoneticPr fontId="15" type="noConversion"/>
  </si>
  <si>
    <t>개 소음 등</t>
    <phoneticPr fontId="15" type="noConversion"/>
  </si>
  <si>
    <t>동일건물내 소음</t>
    <phoneticPr fontId="15" type="noConversion"/>
  </si>
  <si>
    <t>공동주택층간소음</t>
    <phoneticPr fontId="15" type="noConversion"/>
  </si>
  <si>
    <t>5-1. 특정공사장 지도·점검 실적</t>
    <phoneticPr fontId="15" type="noConversion"/>
  </si>
  <si>
    <t>방음시설
미설치</t>
    <phoneticPr fontId="15" type="noConversion"/>
  </si>
  <si>
    <t>지정지역수
(시군구수)</t>
    <phoneticPr fontId="16" type="noConversion"/>
  </si>
  <si>
    <t>8-1. 저소음노면 포장도로 현황</t>
    <phoneticPr fontId="16" type="noConversion"/>
  </si>
  <si>
    <t>영유아
보육시설</t>
    <phoneticPr fontId="16" type="noConversion"/>
  </si>
  <si>
    <t>허가</t>
    <phoneticPr fontId="16" type="noConversion"/>
  </si>
  <si>
    <t>신고</t>
    <phoneticPr fontId="16" type="noConversion"/>
  </si>
  <si>
    <t>점검대상
(개소)</t>
    <phoneticPr fontId="16" type="noConversion"/>
  </si>
  <si>
    <t>부  산</t>
    <phoneticPr fontId="15" type="noConversion"/>
  </si>
  <si>
    <t>서  울</t>
    <phoneticPr fontId="16" type="noConversion"/>
  </si>
  <si>
    <t>소계</t>
  </si>
  <si>
    <t>진정</t>
  </si>
  <si>
    <t>질의</t>
  </si>
  <si>
    <t>건의</t>
  </si>
  <si>
    <t>다
수
인
민
원</t>
  </si>
  <si>
    <t>시도</t>
    <phoneticPr fontId="16" type="noConversion"/>
  </si>
  <si>
    <t>설치기간</t>
    <phoneticPr fontId="16" type="noConversion"/>
  </si>
  <si>
    <t>항공기</t>
  </si>
  <si>
    <t>일반</t>
    <phoneticPr fontId="16" type="noConversion"/>
  </si>
  <si>
    <t>총  계</t>
    <phoneticPr fontId="16" type="noConversion"/>
  </si>
  <si>
    <t>서  울</t>
    <phoneticPr fontId="15" type="noConversion"/>
  </si>
  <si>
    <t>1-1. 소음배출업소 허가·신고현황</t>
    <phoneticPr fontId="15" type="noConversion"/>
  </si>
  <si>
    <t>1. 소음배출업소 허가 · 신고현황</t>
    <phoneticPr fontId="15" type="noConversion"/>
  </si>
  <si>
    <t>3-1. 환경관련 민원대비 소음진동 민원현황</t>
    <phoneticPr fontId="15" type="noConversion"/>
  </si>
  <si>
    <t>4. 소음·진동배출업소 지도·점검실적</t>
    <phoneticPr fontId="15" type="noConversion"/>
  </si>
  <si>
    <t>단속              업소수</t>
    <phoneticPr fontId="15" type="noConversion"/>
  </si>
  <si>
    <t>기준    초과</t>
    <phoneticPr fontId="15" type="noConversion"/>
  </si>
  <si>
    <t>무허가    무신고</t>
    <phoneticPr fontId="15" type="noConversion"/>
  </si>
  <si>
    <t>개선    명령</t>
    <phoneticPr fontId="15" type="noConversion"/>
  </si>
  <si>
    <t>폐쇄   명령</t>
    <phoneticPr fontId="15" type="noConversion"/>
  </si>
  <si>
    <t>사용   중지</t>
    <phoneticPr fontId="15" type="noConversion"/>
  </si>
  <si>
    <t>(단위 : 건수)</t>
  </si>
  <si>
    <t>6. 교통소음진동 관리지역 및 이동소음 규제지역 지정현황</t>
    <phoneticPr fontId="15" type="noConversion"/>
  </si>
  <si>
    <t>도로길이(km)</t>
    <phoneticPr fontId="16" type="noConversion"/>
  </si>
  <si>
    <t>계</t>
    <phoneticPr fontId="16" type="noConversion"/>
  </si>
  <si>
    <t>위반
업소수</t>
    <phoneticPr fontId="15" type="noConversion"/>
  </si>
  <si>
    <t>포장장소</t>
    <phoneticPr fontId="16" type="noConversion"/>
  </si>
  <si>
    <t>사업명</t>
    <phoneticPr fontId="16" type="noConversion"/>
  </si>
  <si>
    <t>예산액</t>
    <phoneticPr fontId="16" type="noConversion"/>
  </si>
  <si>
    <t>전년도
이월액</t>
    <phoneticPr fontId="16" type="noConversion"/>
  </si>
  <si>
    <t>예산현액</t>
    <phoneticPr fontId="16" type="noConversion"/>
  </si>
  <si>
    <t>지출액</t>
    <phoneticPr fontId="16" type="noConversion"/>
  </si>
  <si>
    <t>이월액</t>
    <phoneticPr fontId="16" type="noConversion"/>
  </si>
  <si>
    <t>불용액</t>
    <phoneticPr fontId="16" type="noConversion"/>
  </si>
  <si>
    <t>집행율
(%)</t>
    <phoneticPr fontId="16" type="noConversion"/>
  </si>
  <si>
    <t>총  계</t>
    <phoneticPr fontId="16" type="noConversion"/>
  </si>
  <si>
    <t>허가, 신고외</t>
    <phoneticPr fontId="16" type="noConversion"/>
  </si>
  <si>
    <t>중점</t>
    <phoneticPr fontId="16" type="noConversion"/>
  </si>
  <si>
    <t>(단위 : 업소수)</t>
    <phoneticPr fontId="15" type="noConversion"/>
  </si>
  <si>
    <t>(단위 : 건수)</t>
    <phoneticPr fontId="16" type="noConversion"/>
  </si>
  <si>
    <t>(단위 : 건수)</t>
    <phoneticPr fontId="15" type="noConversion"/>
  </si>
  <si>
    <t>설치주체</t>
    <phoneticPr fontId="16" type="noConversion"/>
  </si>
  <si>
    <t>설치규모</t>
    <phoneticPr fontId="16" type="noConversion"/>
  </si>
  <si>
    <t>투자액
(백만원)</t>
    <phoneticPr fontId="16" type="noConversion"/>
  </si>
  <si>
    <t>비고</t>
    <phoneticPr fontId="16" type="noConversion"/>
  </si>
  <si>
    <t>높이(m)</t>
    <phoneticPr fontId="16" type="noConversion"/>
  </si>
  <si>
    <t>길이(km)</t>
    <phoneticPr fontId="16" type="noConversion"/>
  </si>
  <si>
    <t>총계</t>
    <phoneticPr fontId="16" type="noConversion"/>
  </si>
  <si>
    <t>중구</t>
    <phoneticPr fontId="16" type="noConversion"/>
  </si>
  <si>
    <t>마포구</t>
    <phoneticPr fontId="16" type="noConversion"/>
  </si>
  <si>
    <t>강서초</t>
  </si>
  <si>
    <t>강월초</t>
  </si>
  <si>
    <t>신강초</t>
  </si>
  <si>
    <t>신남초</t>
  </si>
  <si>
    <t>신원초</t>
  </si>
  <si>
    <t>양원초</t>
  </si>
  <si>
    <t>은정초</t>
  </si>
  <si>
    <t>철도</t>
  </si>
  <si>
    <t>강신중</t>
  </si>
  <si>
    <t>금옥중</t>
  </si>
  <si>
    <t>목일중</t>
  </si>
  <si>
    <t>신원중</t>
  </si>
  <si>
    <t>양서중</t>
  </si>
  <si>
    <t>양천중</t>
  </si>
  <si>
    <t>우수</t>
    <phoneticPr fontId="16" type="noConversion"/>
  </si>
  <si>
    <t>소계</t>
    <phoneticPr fontId="16" type="noConversion"/>
  </si>
  <si>
    <t>13. 주민홍보 실적 및 계획</t>
    <phoneticPr fontId="16" type="noConversion"/>
  </si>
  <si>
    <t>구분</t>
    <phoneticPr fontId="15" type="noConversion"/>
  </si>
  <si>
    <t>민원접수건수</t>
    <phoneticPr fontId="15" type="noConversion"/>
  </si>
  <si>
    <t>처 리 내 용(단위 : 건수)</t>
    <phoneticPr fontId="15" type="noConversion"/>
  </si>
  <si>
    <t>과태료</t>
    <phoneticPr fontId="15" type="noConversion"/>
  </si>
  <si>
    <t>공장</t>
    <phoneticPr fontId="15" type="noConversion"/>
  </si>
  <si>
    <t>교통</t>
    <phoneticPr fontId="15" type="noConversion"/>
  </si>
  <si>
    <t>생활</t>
    <phoneticPr fontId="15" type="noConversion"/>
  </si>
  <si>
    <t>계</t>
    <phoneticPr fontId="15" type="noConversion"/>
  </si>
  <si>
    <t>개선
명령</t>
    <phoneticPr fontId="15" type="noConversion"/>
  </si>
  <si>
    <t>사용금지, 조업정지 등</t>
    <phoneticPr fontId="15" type="noConversion"/>
  </si>
  <si>
    <t>공사중지,  폐쇄명령</t>
    <phoneticPr fontId="15" type="noConversion"/>
  </si>
  <si>
    <t>기타 이해설득 등</t>
    <phoneticPr fontId="15" type="noConversion"/>
  </si>
  <si>
    <t>건수</t>
    <phoneticPr fontId="15" type="noConversion"/>
  </si>
  <si>
    <t>금액
(천원)</t>
    <phoneticPr fontId="15" type="noConversion"/>
  </si>
  <si>
    <t>구성비(%)</t>
    <phoneticPr fontId="16" type="noConversion"/>
  </si>
  <si>
    <t>도시지역</t>
    <phoneticPr fontId="16" type="noConversion"/>
  </si>
  <si>
    <t>관리지역</t>
    <phoneticPr fontId="16" type="noConversion"/>
  </si>
  <si>
    <t>농림지역</t>
    <phoneticPr fontId="16" type="noConversion"/>
  </si>
  <si>
    <t>자연환경보전지역</t>
    <phoneticPr fontId="16" type="noConversion"/>
  </si>
  <si>
    <t>미지정지역</t>
    <phoneticPr fontId="16" type="noConversion"/>
  </si>
  <si>
    <t>주거지역</t>
    <phoneticPr fontId="16" type="noConversion"/>
  </si>
  <si>
    <t>녹지지역</t>
    <phoneticPr fontId="16" type="noConversion"/>
  </si>
  <si>
    <t>국
토
이
용
계
획</t>
    <phoneticPr fontId="16" type="noConversion"/>
  </si>
  <si>
    <t>영등포구</t>
    <phoneticPr fontId="16" type="noConversion"/>
  </si>
  <si>
    <t>서초구</t>
    <phoneticPr fontId="16" type="noConversion"/>
  </si>
  <si>
    <t>송파구</t>
    <phoneticPr fontId="16" type="noConversion"/>
  </si>
  <si>
    <t>강동구</t>
    <phoneticPr fontId="16" type="noConversion"/>
  </si>
  <si>
    <t>성동구</t>
    <phoneticPr fontId="16" type="noConversion"/>
  </si>
  <si>
    <t>광진구</t>
    <phoneticPr fontId="16" type="noConversion"/>
  </si>
  <si>
    <t>성북구</t>
    <phoneticPr fontId="16" type="noConversion"/>
  </si>
  <si>
    <t>양천구</t>
    <phoneticPr fontId="16" type="noConversion"/>
  </si>
  <si>
    <t>관악구</t>
    <phoneticPr fontId="16" type="noConversion"/>
  </si>
  <si>
    <t>강남구</t>
    <phoneticPr fontId="16" type="noConversion"/>
  </si>
  <si>
    <t>풍납중교</t>
  </si>
  <si>
    <t>6-2. 이동소음원 규제지역 지정현황</t>
    <phoneticPr fontId="15" type="noConversion"/>
  </si>
  <si>
    <t>중점</t>
  </si>
  <si>
    <t>일반</t>
  </si>
  <si>
    <t>우수</t>
  </si>
  <si>
    <t>시도</t>
    <phoneticPr fontId="16" type="noConversion"/>
  </si>
  <si>
    <t>서울</t>
    <phoneticPr fontId="16" type="noConversion"/>
  </si>
  <si>
    <t>종로구</t>
    <phoneticPr fontId="16" type="noConversion"/>
  </si>
  <si>
    <t>용산구</t>
    <phoneticPr fontId="16" type="noConversion"/>
  </si>
  <si>
    <t>도봉구</t>
    <phoneticPr fontId="16" type="noConversion"/>
  </si>
  <si>
    <t>노원구</t>
    <phoneticPr fontId="16" type="noConversion"/>
  </si>
  <si>
    <t>강서구</t>
    <phoneticPr fontId="16" type="noConversion"/>
  </si>
  <si>
    <t>구로구</t>
    <phoneticPr fontId="16" type="noConversion"/>
  </si>
  <si>
    <t>금천구</t>
    <phoneticPr fontId="16" type="noConversion"/>
  </si>
  <si>
    <t>동작구</t>
    <phoneticPr fontId="16" type="noConversion"/>
  </si>
  <si>
    <t>중구</t>
    <phoneticPr fontId="15" type="noConversion"/>
  </si>
  <si>
    <t>상업지역</t>
    <phoneticPr fontId="16" type="noConversion"/>
  </si>
  <si>
    <t>85웨클 미만</t>
    <phoneticPr fontId="16" type="noConversion"/>
  </si>
  <si>
    <t xml:space="preserve"> </t>
    <phoneticPr fontId="16" type="noConversion"/>
  </si>
  <si>
    <t>주요점검내용</t>
    <phoneticPr fontId="16" type="noConversion"/>
  </si>
  <si>
    <t>구   분</t>
    <phoneticPr fontId="15" type="noConversion"/>
  </si>
  <si>
    <t>구         분</t>
    <phoneticPr fontId="16" type="noConversion"/>
  </si>
  <si>
    <t>비   고</t>
    <phoneticPr fontId="16" type="noConversion"/>
  </si>
  <si>
    <r>
      <t>추가, 삭제, 수정 사항이 있을 시  '</t>
    </r>
    <r>
      <rPr>
        <b/>
        <sz val="16"/>
        <color rgb="FFFF0000"/>
        <rFont val="굴림"/>
        <family val="3"/>
        <charset val="129"/>
      </rPr>
      <t>비고</t>
    </r>
    <r>
      <rPr>
        <b/>
        <sz val="16"/>
        <rFont val="굴림"/>
        <family val="3"/>
        <charset val="129"/>
      </rPr>
      <t>'에 기입</t>
    </r>
    <phoneticPr fontId="16" type="noConversion"/>
  </si>
  <si>
    <t>예시</t>
    <phoneticPr fontId="15" type="noConversion"/>
  </si>
  <si>
    <t>당해년도(2012)</t>
    <phoneticPr fontId="15" type="noConversion"/>
  </si>
  <si>
    <t>전년도(2011)</t>
    <phoneticPr fontId="15" type="noConversion"/>
  </si>
  <si>
    <t>값이 같아야함</t>
    <phoneticPr fontId="15" type="noConversion"/>
  </si>
  <si>
    <t>구       분</t>
    <phoneticPr fontId="16" type="noConversion"/>
  </si>
  <si>
    <t>배출업소수</t>
    <phoneticPr fontId="16" type="noConversion"/>
  </si>
  <si>
    <t>공업지역</t>
    <phoneticPr fontId="16" type="noConversion"/>
  </si>
  <si>
    <t xml:space="preserve"> 1-1</t>
    <phoneticPr fontId="15" type="noConversion"/>
  </si>
  <si>
    <t>허가 · 신고외 배출업소</t>
    <phoneticPr fontId="15" type="noConversion"/>
  </si>
  <si>
    <t>예시</t>
    <phoneticPr fontId="15" type="noConversion"/>
  </si>
  <si>
    <t>구분</t>
    <phoneticPr fontId="16" type="noConversion"/>
  </si>
  <si>
    <t>년도</t>
    <phoneticPr fontId="16" type="noConversion"/>
  </si>
  <si>
    <t>환경관련 전체 민원</t>
    <phoneticPr fontId="16" type="noConversion"/>
  </si>
  <si>
    <t>소음진동 민원</t>
    <phoneticPr fontId="16" type="noConversion"/>
  </si>
  <si>
    <t>비고(%)</t>
    <phoneticPr fontId="16" type="noConversion"/>
  </si>
  <si>
    <t>서  울</t>
    <phoneticPr fontId="16" type="noConversion"/>
  </si>
  <si>
    <t>소음진동 민원= 3-2, 3-3, 3-6 총계</t>
    <phoneticPr fontId="16" type="noConversion"/>
  </si>
  <si>
    <t>소음진동 민원= 3-2, 3-3, 3-6 총계</t>
    <phoneticPr fontId="16" type="noConversion"/>
  </si>
  <si>
    <t>구분</t>
    <phoneticPr fontId="15" type="noConversion"/>
  </si>
  <si>
    <t>서  울</t>
    <phoneticPr fontId="15" type="noConversion"/>
  </si>
  <si>
    <t xml:space="preserve"> [3-1]</t>
    <phoneticPr fontId="15" type="noConversion"/>
  </si>
  <si>
    <t>구   별</t>
  </si>
  <si>
    <t>단속              업소수</t>
    <phoneticPr fontId="15" type="noConversion"/>
  </si>
  <si>
    <t>위반
업소수</t>
    <phoneticPr fontId="15" type="noConversion"/>
  </si>
  <si>
    <t>고발</t>
    <phoneticPr fontId="15" type="noConversion"/>
  </si>
  <si>
    <t>무허가    무신고</t>
    <phoneticPr fontId="15" type="noConversion"/>
  </si>
  <si>
    <t>값이 같이야함</t>
    <phoneticPr fontId="15" type="noConversion"/>
  </si>
  <si>
    <t>개선        명령</t>
    <phoneticPr fontId="15" type="noConversion"/>
  </si>
  <si>
    <t>기준     초과</t>
    <phoneticPr fontId="15" type="noConversion"/>
  </si>
  <si>
    <t>폐쇄      명령</t>
    <phoneticPr fontId="15" type="noConversion"/>
  </si>
  <si>
    <t>사용     중지</t>
    <phoneticPr fontId="15" type="noConversion"/>
  </si>
  <si>
    <t>개소</t>
    <phoneticPr fontId="16" type="noConversion"/>
  </si>
  <si>
    <t>길이(km)</t>
    <phoneticPr fontId="16" type="noConversion"/>
  </si>
  <si>
    <t>소요액
(백만원)</t>
    <phoneticPr fontId="16" type="noConversion"/>
  </si>
  <si>
    <t>투명형</t>
    <phoneticPr fontId="16" type="noConversion"/>
  </si>
  <si>
    <t>8-2와 동일</t>
    <phoneticPr fontId="16" type="noConversion"/>
  </si>
  <si>
    <t>8-2와 동일</t>
  </si>
  <si>
    <t>5개소</t>
    <phoneticPr fontId="16" type="noConversion"/>
  </si>
  <si>
    <t>북부도로사업소</t>
    <phoneticPr fontId="16" type="noConversion"/>
  </si>
  <si>
    <t>동부간선도로</t>
    <phoneticPr fontId="16" type="noConversion"/>
  </si>
  <si>
    <t>제물포부도로</t>
    <phoneticPr fontId="63" type="noConversion"/>
  </si>
  <si>
    <t>12.04~12.10</t>
    <phoneticPr fontId="16" type="noConversion"/>
  </si>
  <si>
    <t>12.04~12.11</t>
  </si>
  <si>
    <t>경부고속도로</t>
    <phoneticPr fontId="16" type="noConversion"/>
  </si>
  <si>
    <t>12.04~12.12</t>
  </si>
  <si>
    <t>노들길</t>
    <phoneticPr fontId="16" type="noConversion"/>
  </si>
  <si>
    <t xml:space="preserve"> [8-1]</t>
    <phoneticPr fontId="16" type="noConversion"/>
  </si>
  <si>
    <t>예시</t>
    <phoneticPr fontId="15" type="noConversion"/>
  </si>
  <si>
    <r>
      <t xml:space="preserve">
□ 자료작성시 유의사항</t>
    </r>
    <r>
      <rPr>
        <sz val="12"/>
        <rFont val="굴림체"/>
        <family val="3"/>
        <charset val="129"/>
      </rPr>
      <t xml:space="preserve">
  1. 일반공업지역에 위치한 소음배출시설은 
      설치허가.신고 제외 대상에 포함 
    - 기타 산업단지, 전용공업지역 등의 배출시설
      설치 허가, 신고 면제 대상 공장들의 경우
      산업집적활성화 및 공장설립에 관한 법률 등
      관련 신고, 관련 민원, 지도점검 등을 통해 
      현황을 파악
  2. 상기 공장들은 배출시설 설치허가 및 신고 
      의무만 제외하고 배출허용기준 준수, 
      환경기술인 교육 등 다른 배출시설 설치 
      공장들과 똑같은 의무가 있음
      (소음진동관리법 제8조 제3항)
  3. 전년도 자료 수정사항 발생시 사유와 함께
     비고란에 기재
</t>
    </r>
    <phoneticPr fontId="15" type="noConversion"/>
  </si>
  <si>
    <t>비고</t>
    <phoneticPr fontId="15" type="noConversion"/>
  </si>
  <si>
    <t>비고</t>
    <phoneticPr fontId="15" type="noConversion"/>
  </si>
  <si>
    <t>전년도수정</t>
    <phoneticPr fontId="15" type="noConversion"/>
  </si>
  <si>
    <t>수정
사항</t>
    <phoneticPr fontId="15" type="noConversion"/>
  </si>
  <si>
    <t>※ 환경관련민원은 소음진동을 포함한 환경분야(대기, 수질, 폐기물, 상하수도, 하수도, 축산폐수, 소음진동, 기타 등) 전체 민원을 의미함
※ 전년도 자료 수정사항 발생시 사유와 함께 비고란에 기재</t>
    <phoneticPr fontId="16" type="noConversion"/>
  </si>
  <si>
    <r>
      <t>※ 전년도</t>
    </r>
    <r>
      <rPr>
        <sz val="11"/>
        <rFont val="돋움"/>
        <family val="3"/>
        <charset val="129"/>
      </rPr>
      <t xml:space="preserve"> 수정사항 발생시 사유와 함께 비고란에 기재</t>
    </r>
    <phoneticPr fontId="15" type="noConversion"/>
  </si>
  <si>
    <t>비고</t>
    <phoneticPr fontId="16" type="noConversion"/>
  </si>
  <si>
    <t>수정사항</t>
    <phoneticPr fontId="16" type="noConversion"/>
  </si>
  <si>
    <t>수정사항</t>
    <phoneticPr fontId="16" type="noConversion"/>
  </si>
  <si>
    <t>6-1. 교통소음진동관리지역 증감현황</t>
    <phoneticPr fontId="15" type="noConversion"/>
  </si>
  <si>
    <t>추가, 삭제, 수정 사항이 있을 시  '비고'에 기입</t>
    <phoneticPr fontId="16" type="noConversion"/>
  </si>
  <si>
    <t>중 랑 구</t>
    <phoneticPr fontId="16" type="noConversion"/>
  </si>
  <si>
    <t>도 봉 구</t>
    <phoneticPr fontId="16" type="noConversion"/>
  </si>
  <si>
    <t>양 천 구</t>
    <phoneticPr fontId="16" type="noConversion"/>
  </si>
  <si>
    <t>금 천 구</t>
    <phoneticPr fontId="16" type="noConversion"/>
  </si>
  <si>
    <t>11. 소음피해학교 현황</t>
    <phoneticPr fontId="15" type="noConversion"/>
  </si>
  <si>
    <t>학교별</t>
    <phoneticPr fontId="16" type="noConversion"/>
  </si>
  <si>
    <t>소음도</t>
    <phoneticPr fontId="16" type="noConversion"/>
  </si>
  <si>
    <t>피해종류
(도로, 철도, 항공기)</t>
    <phoneticPr fontId="16" type="noConversion"/>
  </si>
  <si>
    <t>방음벽 설치여부</t>
    <phoneticPr fontId="16" type="noConversion"/>
  </si>
  <si>
    <t>향후조치계획</t>
    <phoneticPr fontId="16" type="noConversion"/>
  </si>
  <si>
    <t>총계</t>
    <phoneticPr fontId="16" type="noConversion"/>
  </si>
  <si>
    <t>세검정초교</t>
    <phoneticPr fontId="16" type="noConversion"/>
  </si>
  <si>
    <t>도로</t>
    <phoneticPr fontId="16" type="noConversion"/>
  </si>
  <si>
    <t>방음벽 설치</t>
    <phoneticPr fontId="16" type="noConversion"/>
  </si>
  <si>
    <t>중구</t>
    <phoneticPr fontId="16" type="noConversion"/>
  </si>
  <si>
    <t>흥인초교</t>
    <phoneticPr fontId="16" type="noConversion"/>
  </si>
  <si>
    <t>성동고교</t>
    <phoneticPr fontId="16" type="noConversion"/>
  </si>
  <si>
    <t>광희초교</t>
    <phoneticPr fontId="16" type="noConversion"/>
  </si>
  <si>
    <t>용산구</t>
    <phoneticPr fontId="16" type="noConversion"/>
  </si>
  <si>
    <t>후암초교</t>
    <phoneticPr fontId="16" type="noConversion"/>
  </si>
  <si>
    <t>한남초교</t>
    <phoneticPr fontId="16" type="noConversion"/>
  </si>
  <si>
    <t>신광여중고</t>
    <phoneticPr fontId="16" type="noConversion"/>
  </si>
  <si>
    <t>용산공고</t>
    <phoneticPr fontId="16" type="noConversion"/>
  </si>
  <si>
    <t>용산중</t>
    <phoneticPr fontId="16" type="noConversion"/>
  </si>
  <si>
    <t>한강중</t>
    <phoneticPr fontId="16" type="noConversion"/>
  </si>
  <si>
    <t>용강중</t>
    <phoneticPr fontId="16" type="noConversion"/>
  </si>
  <si>
    <t>한양대</t>
    <phoneticPr fontId="16" type="noConversion"/>
  </si>
  <si>
    <t>덕수정보고</t>
    <phoneticPr fontId="16" type="noConversion"/>
  </si>
  <si>
    <t>행당중</t>
    <phoneticPr fontId="16" type="noConversion"/>
  </si>
  <si>
    <t>행당초</t>
    <phoneticPr fontId="16" type="noConversion"/>
  </si>
  <si>
    <t>무학여고</t>
    <phoneticPr fontId="16" type="noConversion"/>
  </si>
  <si>
    <t>무한중</t>
    <phoneticPr fontId="16" type="noConversion"/>
  </si>
  <si>
    <t>옥정중</t>
    <phoneticPr fontId="16" type="noConversion"/>
  </si>
  <si>
    <t>경일초</t>
    <phoneticPr fontId="16" type="noConversion"/>
  </si>
  <si>
    <t>성원중</t>
    <phoneticPr fontId="16" type="noConversion"/>
  </si>
  <si>
    <t>행현초</t>
    <phoneticPr fontId="16" type="noConversion"/>
  </si>
  <si>
    <t>방통대</t>
    <phoneticPr fontId="16" type="noConversion"/>
  </si>
  <si>
    <t>동대문구</t>
    <phoneticPr fontId="16" type="noConversion"/>
  </si>
  <si>
    <t>전곡초</t>
    <phoneticPr fontId="16" type="noConversion"/>
  </si>
  <si>
    <t>홍파초</t>
    <phoneticPr fontId="16" type="noConversion"/>
  </si>
  <si>
    <t>동대문여중</t>
    <phoneticPr fontId="16" type="noConversion"/>
  </si>
  <si>
    <t>신답초</t>
    <phoneticPr fontId="16" type="noConversion"/>
  </si>
  <si>
    <t>휘경여중</t>
    <phoneticPr fontId="16" type="noConversion"/>
  </si>
  <si>
    <t>은석초교</t>
    <phoneticPr fontId="16" type="noConversion"/>
  </si>
  <si>
    <t>전동중</t>
    <phoneticPr fontId="16" type="noConversion"/>
  </si>
  <si>
    <t>중랑구</t>
    <phoneticPr fontId="16" type="noConversion"/>
  </si>
  <si>
    <t>신현중</t>
    <phoneticPr fontId="16" type="noConversion"/>
  </si>
  <si>
    <t>중흥초교</t>
    <phoneticPr fontId="16" type="noConversion"/>
  </si>
  <si>
    <t>중목초교</t>
    <phoneticPr fontId="16" type="noConversion"/>
  </si>
  <si>
    <t>신내초교</t>
    <phoneticPr fontId="16" type="noConversion"/>
  </si>
  <si>
    <t>중랑초교</t>
    <phoneticPr fontId="16" type="noConversion"/>
  </si>
  <si>
    <t>숭인초교</t>
    <phoneticPr fontId="16" type="noConversion"/>
  </si>
  <si>
    <t>광운초교</t>
    <phoneticPr fontId="16" type="noConversion"/>
  </si>
  <si>
    <t>남대문중</t>
    <phoneticPr fontId="16" type="noConversion"/>
  </si>
  <si>
    <t>월곡중</t>
    <phoneticPr fontId="16" type="noConversion"/>
  </si>
  <si>
    <t>숭덕초교</t>
    <phoneticPr fontId="16" type="noConversion"/>
  </si>
  <si>
    <t>석관중</t>
    <phoneticPr fontId="16" type="noConversion"/>
  </si>
  <si>
    <t>석관고</t>
    <phoneticPr fontId="16" type="noConversion"/>
  </si>
  <si>
    <t>서울북공고</t>
    <phoneticPr fontId="16" type="noConversion"/>
  </si>
  <si>
    <t>국민대</t>
    <phoneticPr fontId="16" type="noConversion"/>
  </si>
  <si>
    <t>성자초</t>
    <phoneticPr fontId="16" type="noConversion"/>
  </si>
  <si>
    <t>광양중</t>
    <phoneticPr fontId="16" type="noConversion"/>
  </si>
  <si>
    <t>세종초</t>
    <phoneticPr fontId="16" type="noConversion"/>
  </si>
  <si>
    <t>강북구</t>
    <phoneticPr fontId="16" type="noConversion"/>
  </si>
  <si>
    <t>번동초교</t>
    <phoneticPr fontId="16" type="noConversion"/>
  </si>
  <si>
    <t>오현초교</t>
    <phoneticPr fontId="16" type="noConversion"/>
  </si>
  <si>
    <t>송중초교</t>
    <phoneticPr fontId="16" type="noConversion"/>
  </si>
  <si>
    <t>서울외국어고교</t>
    <phoneticPr fontId="16" type="noConversion"/>
  </si>
  <si>
    <t>도봉중</t>
    <phoneticPr fontId="16" type="noConversion"/>
  </si>
  <si>
    <t>창림초등</t>
    <phoneticPr fontId="16" type="noConversion"/>
  </si>
  <si>
    <t>-</t>
    <phoneticPr fontId="16" type="noConversion"/>
  </si>
  <si>
    <t>노원고교</t>
    <phoneticPr fontId="16" type="noConversion"/>
  </si>
  <si>
    <t>대진고교</t>
    <phoneticPr fontId="16" type="noConversion"/>
  </si>
  <si>
    <t>혜성여고</t>
    <phoneticPr fontId="16" type="noConversion"/>
  </si>
  <si>
    <t>하계중</t>
    <phoneticPr fontId="16" type="noConversion"/>
  </si>
  <si>
    <t>선곡초교</t>
    <phoneticPr fontId="16" type="noConversion"/>
  </si>
  <si>
    <t>은곡공고</t>
    <phoneticPr fontId="16" type="noConversion"/>
  </si>
  <si>
    <t>상계중</t>
    <phoneticPr fontId="16" type="noConversion"/>
  </si>
  <si>
    <t>용화여고</t>
    <phoneticPr fontId="16" type="noConversion"/>
  </si>
  <si>
    <t>서울산업대</t>
    <phoneticPr fontId="16" type="noConversion"/>
  </si>
  <si>
    <t>온곡중</t>
    <phoneticPr fontId="16" type="noConversion"/>
  </si>
  <si>
    <t>녹천초교</t>
    <phoneticPr fontId="16" type="noConversion"/>
  </si>
  <si>
    <t>녹천중</t>
    <phoneticPr fontId="16" type="noConversion"/>
  </si>
  <si>
    <t>상계고교</t>
    <phoneticPr fontId="16" type="noConversion"/>
  </si>
  <si>
    <t>계상초교</t>
    <phoneticPr fontId="16" type="noConversion"/>
  </si>
  <si>
    <t>청원초교</t>
    <phoneticPr fontId="16" type="noConversion"/>
  </si>
  <si>
    <t>노일초교</t>
    <phoneticPr fontId="16" type="noConversion"/>
  </si>
  <si>
    <t>공릉초교</t>
    <phoneticPr fontId="16" type="noConversion"/>
  </si>
  <si>
    <t>상명고교</t>
    <phoneticPr fontId="16" type="noConversion"/>
  </si>
  <si>
    <t>대진여고</t>
    <phoneticPr fontId="16" type="noConversion"/>
  </si>
  <si>
    <t>염광고교</t>
    <phoneticPr fontId="16" type="noConversion"/>
  </si>
  <si>
    <t>서대문구</t>
    <phoneticPr fontId="16" type="noConversion"/>
  </si>
  <si>
    <t>금화초교</t>
    <phoneticPr fontId="16" type="noConversion"/>
  </si>
  <si>
    <t>서대문구청 설치</t>
    <phoneticPr fontId="16" type="noConversion"/>
  </si>
  <si>
    <t>미동초교</t>
    <phoneticPr fontId="16" type="noConversion"/>
  </si>
  <si>
    <t>마포구</t>
    <phoneticPr fontId="16" type="noConversion"/>
  </si>
  <si>
    <t>숭문중학교</t>
    <phoneticPr fontId="16" type="noConversion"/>
  </si>
  <si>
    <t>마포구청 설치</t>
    <phoneticPr fontId="16" type="noConversion"/>
  </si>
  <si>
    <t>방화중</t>
    <phoneticPr fontId="16" type="noConversion"/>
  </si>
  <si>
    <t>공항고교</t>
    <phoneticPr fontId="16" type="noConversion"/>
  </si>
  <si>
    <t>송정중</t>
    <phoneticPr fontId="16" type="noConversion"/>
  </si>
  <si>
    <t>세민정보</t>
    <phoneticPr fontId="16" type="noConversion"/>
  </si>
  <si>
    <t>송화초교</t>
    <phoneticPr fontId="16" type="noConversion"/>
  </si>
  <si>
    <t>송정중학교</t>
    <phoneticPr fontId="16" type="noConversion"/>
  </si>
  <si>
    <t>75웨클미만</t>
    <phoneticPr fontId="16" type="noConversion"/>
  </si>
  <si>
    <t>항공기</t>
    <phoneticPr fontId="16" type="noConversion"/>
  </si>
  <si>
    <t>방음창 설치</t>
    <phoneticPr fontId="16" type="noConversion"/>
  </si>
  <si>
    <t>구일초교앞</t>
    <phoneticPr fontId="16" type="noConversion"/>
  </si>
  <si>
    <t>고산초교앞</t>
    <phoneticPr fontId="16" type="noConversion"/>
  </si>
  <si>
    <t>영일초교앞</t>
    <phoneticPr fontId="16" type="noConversion"/>
  </si>
  <si>
    <t>매봉초교앞</t>
    <phoneticPr fontId="16" type="noConversion"/>
  </si>
  <si>
    <t>경인중학교앞</t>
    <phoneticPr fontId="16" type="noConversion"/>
  </si>
  <si>
    <t>서서울고교앞</t>
    <phoneticPr fontId="16" type="noConversion"/>
  </si>
  <si>
    <t>고산초등학교</t>
    <phoneticPr fontId="16" type="noConversion"/>
  </si>
  <si>
    <t>미래초등하교</t>
    <phoneticPr fontId="16" type="noConversion"/>
  </si>
  <si>
    <t>양천구</t>
    <phoneticPr fontId="16" type="noConversion"/>
  </si>
  <si>
    <t>갈산초</t>
    <phoneticPr fontId="16" type="noConversion"/>
  </si>
  <si>
    <t>경인초</t>
    <phoneticPr fontId="16" type="noConversion"/>
  </si>
  <si>
    <t>신목고</t>
    <phoneticPr fontId="16" type="noConversion"/>
  </si>
  <si>
    <t>신목중</t>
    <phoneticPr fontId="16" type="noConversion"/>
  </si>
  <si>
    <t>신서중</t>
    <phoneticPr fontId="16" type="noConversion"/>
  </si>
  <si>
    <t>양강중</t>
    <phoneticPr fontId="16" type="noConversion"/>
  </si>
  <si>
    <t>영도중,강서고</t>
    <phoneticPr fontId="16" type="noConversion"/>
  </si>
  <si>
    <t>75웨클 미만</t>
    <phoneticPr fontId="16" type="noConversion"/>
  </si>
  <si>
    <t>광영고</t>
    <phoneticPr fontId="16" type="noConversion"/>
  </si>
  <si>
    <t>광영여고</t>
    <phoneticPr fontId="16" type="noConversion"/>
  </si>
  <si>
    <t>금옥여고</t>
    <phoneticPr fontId="16" type="noConversion"/>
  </si>
  <si>
    <t>서울정보고</t>
    <phoneticPr fontId="16" type="noConversion"/>
  </si>
  <si>
    <t>양천고</t>
    <phoneticPr fontId="16" type="noConversion"/>
  </si>
  <si>
    <t>항공기, 도로</t>
    <phoneticPr fontId="52" type="noConversion"/>
  </si>
  <si>
    <t>금천구</t>
    <phoneticPr fontId="16" type="noConversion"/>
  </si>
  <si>
    <t>가산초교</t>
    <phoneticPr fontId="16" type="noConversion"/>
  </si>
  <si>
    <t>안천초중교</t>
    <phoneticPr fontId="16" type="noConversion"/>
  </si>
  <si>
    <t>선유중</t>
    <phoneticPr fontId="16" type="noConversion"/>
  </si>
  <si>
    <t>대길초교</t>
    <phoneticPr fontId="16" type="noConversion"/>
  </si>
  <si>
    <t>여의도교교</t>
    <phoneticPr fontId="16" type="noConversion"/>
  </si>
  <si>
    <t>여의도중</t>
    <phoneticPr fontId="16" type="noConversion"/>
  </si>
  <si>
    <t>여의도초등하교</t>
    <phoneticPr fontId="16" type="noConversion"/>
  </si>
  <si>
    <t>당서초교</t>
    <phoneticPr fontId="16" type="noConversion"/>
  </si>
  <si>
    <t>영등포초교</t>
    <phoneticPr fontId="16" type="noConversion"/>
  </si>
  <si>
    <t>윤중중</t>
    <phoneticPr fontId="16" type="noConversion"/>
  </si>
  <si>
    <t>우신초교</t>
    <phoneticPr fontId="16" type="noConversion"/>
  </si>
  <si>
    <t>선유고등</t>
    <phoneticPr fontId="16" type="noConversion"/>
  </si>
  <si>
    <t>동작구</t>
    <phoneticPr fontId="16" type="noConversion"/>
  </si>
  <si>
    <t>본동초교</t>
    <phoneticPr fontId="16" type="noConversion"/>
  </si>
  <si>
    <t>흑석초교</t>
    <phoneticPr fontId="16" type="noConversion"/>
  </si>
  <si>
    <t>구암초교</t>
    <phoneticPr fontId="16" type="noConversion"/>
  </si>
  <si>
    <t>반포초중교</t>
    <phoneticPr fontId="16" type="noConversion"/>
  </si>
  <si>
    <t>세화여고</t>
    <phoneticPr fontId="16" type="noConversion"/>
  </si>
  <si>
    <t>양재초교</t>
    <phoneticPr fontId="16" type="noConversion"/>
  </si>
  <si>
    <t>신중초교</t>
    <phoneticPr fontId="16" type="noConversion"/>
  </si>
  <si>
    <t>서울교대</t>
    <phoneticPr fontId="16" type="noConversion"/>
  </si>
  <si>
    <t>대왕초교</t>
    <phoneticPr fontId="16" type="noConversion"/>
  </si>
  <si>
    <t>역삼중</t>
    <phoneticPr fontId="16" type="noConversion"/>
  </si>
  <si>
    <t>구정고교</t>
    <phoneticPr fontId="16" type="noConversion"/>
  </si>
  <si>
    <t>대곡초교</t>
    <phoneticPr fontId="16" type="noConversion"/>
  </si>
  <si>
    <t>대왕중</t>
    <phoneticPr fontId="16" type="noConversion"/>
  </si>
  <si>
    <t>숙명여중고</t>
    <phoneticPr fontId="16" type="noConversion"/>
  </si>
  <si>
    <t>문정초교</t>
    <phoneticPr fontId="16" type="noConversion"/>
  </si>
  <si>
    <t>석촌중</t>
    <phoneticPr fontId="16" type="noConversion"/>
  </si>
  <si>
    <t>아주중</t>
    <phoneticPr fontId="16" type="noConversion"/>
  </si>
  <si>
    <t>영파여중</t>
    <phoneticPr fontId="16" type="noConversion"/>
  </si>
  <si>
    <t>풍납중</t>
    <phoneticPr fontId="16" type="noConversion"/>
  </si>
  <si>
    <t>남천초교</t>
    <phoneticPr fontId="16" type="noConversion"/>
  </si>
  <si>
    <t>오주중</t>
    <phoneticPr fontId="16" type="noConversion"/>
  </si>
  <si>
    <t>문정중</t>
    <phoneticPr fontId="16" type="noConversion"/>
  </si>
  <si>
    <t>신가초교</t>
    <phoneticPr fontId="16" type="noConversion"/>
  </si>
  <si>
    <t>방이초교</t>
    <phoneticPr fontId="16" type="noConversion"/>
  </si>
  <si>
    <t>신천중</t>
    <phoneticPr fontId="16" type="noConversion"/>
  </si>
  <si>
    <t>배명고교</t>
    <phoneticPr fontId="16" type="noConversion"/>
  </si>
  <si>
    <t>잠실초고</t>
    <phoneticPr fontId="16" type="noConversion"/>
  </si>
  <si>
    <t>3. 단위 유의( km와 m, 천원과 백만원 등)</t>
    <phoneticPr fontId="16" type="noConversion"/>
  </si>
  <si>
    <t>2016년 연차보고서 작성시 유의사항</t>
    <phoneticPr fontId="16" type="noConversion"/>
  </si>
  <si>
    <t xml:space="preserve">1. 2015년까지의 실적은 붙임3의 2015년 연차보고서 실적통계를 참고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phoneticPr fontId="16" type="noConversion"/>
  </si>
  <si>
    <t>2. 2015년까지의 실적에 변경사항이 있을 경우 사유와 변경내역을 함께 통보</t>
    <phoneticPr fontId="16" type="noConversion"/>
  </si>
  <si>
    <t>당해년도(2016)</t>
    <phoneticPr fontId="15" type="noConversion"/>
  </si>
  <si>
    <t>전년도(2015)</t>
    <phoneticPr fontId="15" type="noConversion"/>
  </si>
  <si>
    <t>당해년도(2015)</t>
    <phoneticPr fontId="15" type="noConversion"/>
  </si>
  <si>
    <t>전년도(2014)</t>
    <phoneticPr fontId="15" type="noConversion"/>
  </si>
  <si>
    <t>당해년도(2016)</t>
    <phoneticPr fontId="15" type="noConversion"/>
  </si>
  <si>
    <t>전년도(2015)</t>
    <phoneticPr fontId="15" type="noConversion"/>
  </si>
  <si>
    <t>3-4. 2016년 소음관련 민원현황 및 조사처리 현황</t>
    <phoneticPr fontId="15" type="noConversion"/>
  </si>
  <si>
    <t>-</t>
    <phoneticPr fontId="15" type="noConversion"/>
  </si>
  <si>
    <t>-</t>
    <phoneticPr fontId="16" type="noConversion"/>
  </si>
  <si>
    <t>o 총 지정지역수 및 도로길이 : 00시군구 000개지역 00.0km</t>
    <phoneticPr fontId="16" type="noConversion"/>
  </si>
  <si>
    <t>o 2016년 지정 : 0개시군구 00개지역 00.0km</t>
    <phoneticPr fontId="16" type="noConversion"/>
  </si>
  <si>
    <t>서울(25)</t>
    <phoneticPr fontId="16" type="noConversion"/>
  </si>
  <si>
    <t>종 로 구</t>
    <phoneticPr fontId="16" type="noConversion"/>
  </si>
  <si>
    <t>ㅇ 주거지역, 녹지지역
ㅇ 종합병원, 공공도서관, 학교의 부지경계선에서 
    50m이내의 지역</t>
    <phoneticPr fontId="16" type="noConversion"/>
  </si>
  <si>
    <t>ㅇ 규제지역내 전일 사용금지</t>
    <phoneticPr fontId="16" type="noConversion"/>
  </si>
  <si>
    <t>중     구</t>
    <phoneticPr fontId="16" type="noConversion"/>
  </si>
  <si>
    <t>ㅇ 주거지역, 상업지역, 녹지지역</t>
    <phoneticPr fontId="16" type="noConversion"/>
  </si>
  <si>
    <t>용 산 구</t>
    <phoneticPr fontId="16" type="noConversion"/>
  </si>
  <si>
    <t>성 동 구</t>
    <phoneticPr fontId="16" type="noConversion"/>
  </si>
  <si>
    <t>ㅇ 주거지역, 녹지지역, 상업지역,준공업지역</t>
    <phoneticPr fontId="16" type="noConversion"/>
  </si>
  <si>
    <t>광 진 구</t>
    <phoneticPr fontId="16" type="noConversion"/>
  </si>
  <si>
    <t>ㅇ 사용금지 지역
   - 종합병원, 공공도서관, 학교의
     부지경계선에서 50m이내의 지역
ㅇ 사용제한 지역
   - 상기구역외 광진구 전지역</t>
    <phoneticPr fontId="16" type="noConversion"/>
  </si>
  <si>
    <t xml:space="preserve">ㅇ 금지지역내 규제방법 : 전일 사용금지
ㅇ 제한지역내 규제방법
  - 평일 18:00~익일09:00 사용금지, 공휴일 전일 사용금지
  - 동일장소에서 1회 사용시간 3분이내, 매회 15분 이상의 
    간격을 둔다
  - 1분이상 측정시 70dB이하 유지
  - 소음진동공정시험방법 중 생활소음 측정방법 준용 </t>
    <phoneticPr fontId="16" type="noConversion"/>
  </si>
  <si>
    <t>동대문구</t>
    <phoneticPr fontId="16" type="noConversion"/>
  </si>
  <si>
    <t>ㅇ 주거지역, 녹지지역
ㅇ 종합병원, 공공도서관, 학교의 부지경계선에서
    50m이내의 지역</t>
    <phoneticPr fontId="16" type="noConversion"/>
  </si>
  <si>
    <t>ㅇ 주거지역, 자연녹지지역, 준공업지역
ㅇ 종합병원, 공공도서관, 보육시설, 유치원,
    학교, 평생교육시설의 부지경계선에서 50m이내의 지역</t>
    <phoneticPr fontId="16" type="noConversion"/>
  </si>
  <si>
    <t>성 북 구</t>
    <phoneticPr fontId="16" type="noConversion"/>
  </si>
  <si>
    <t>강 북 구</t>
    <phoneticPr fontId="16" type="noConversion"/>
  </si>
  <si>
    <t>노 원 구</t>
    <phoneticPr fontId="16" type="noConversion"/>
  </si>
  <si>
    <t>ㅇ 주거지역, 자연녹지지역
ㅇ 의료기관, 도서관, 보육시설, 유치원, 
   학교, 평생교육시설의 부지경계선에서
   50m이내의 지역</t>
    <phoneticPr fontId="16" type="noConversion"/>
  </si>
  <si>
    <t>은 평 구</t>
    <phoneticPr fontId="16" type="noConversion"/>
  </si>
  <si>
    <t>서대문구</t>
    <phoneticPr fontId="16" type="noConversion"/>
  </si>
  <si>
    <t>마 포 구</t>
    <phoneticPr fontId="16" type="noConversion"/>
  </si>
  <si>
    <t>ㅇ 전 지역</t>
    <phoneticPr fontId="16" type="noConversion"/>
  </si>
  <si>
    <t>강 서 구</t>
    <phoneticPr fontId="16" type="noConversion"/>
  </si>
  <si>
    <t>구 로 구</t>
    <phoneticPr fontId="16" type="noConversion"/>
  </si>
  <si>
    <t>ㅇ 사용금지지역
   - 주거지역
   - 종합병원·공공도서관·학교의
     부지경계선 50m이내
ㅇ 사용제한지역
   - 준공업지역, 녹지지역</t>
    <phoneticPr fontId="16" type="noConversion"/>
  </si>
  <si>
    <t>ㅇ 금지지역내 규제방법 : 전일 사용금지
ㅇ 제한지역내 규제방법
    - 평일 17:00~익일08:00 사용금지, 공휴일 전일 사용금지
    - 동일장소에서 1회 사용시간 2분이내, 매회 20분 이상의
       간격을 둔다
    - 1분이상 측정시 70dB이하 유지
    - 소음진동공정시험방법 중 생활소음 측정방법 준용</t>
    <phoneticPr fontId="16" type="noConversion"/>
  </si>
  <si>
    <t>ㅇ 사용금지지역
   - 주거지역
   - 종합병원, 공공도서관, 학교의
     부지경계선에서 50m이내의 지역
ㅇ 사용제한지역
   - 준공업지역, 녹지지역</t>
    <phoneticPr fontId="16" type="noConversion"/>
  </si>
  <si>
    <t>ㅇ 금지지역내 규제방법 : 전일 사용금지
ㅇ 제한지역내 규제방법
   - 평일 17:00~익일08:00 사용금지, 공휴일 전일 사용금지
   - 동일장소 1회 2분이내 매회 20분이상 휴지
   - 1분이상 측정시 70dB이하 유지
   - 소음진동공정시험방법 중 생활소음 측정방법 준용</t>
    <phoneticPr fontId="16" type="noConversion"/>
  </si>
  <si>
    <t>영등포구</t>
    <phoneticPr fontId="16" type="noConversion"/>
  </si>
  <si>
    <t>ㅇ 주거지역, 녹지지역
ㅇ 종합병원, 공공도서관, 학교의 부지경계선에서
    50m이내의 지역</t>
    <phoneticPr fontId="16" type="noConversion"/>
  </si>
  <si>
    <t>ㅇ 규제지역내 전일 사용금지</t>
    <phoneticPr fontId="16" type="noConversion"/>
  </si>
  <si>
    <t>동 작 구</t>
    <phoneticPr fontId="16" type="noConversion"/>
  </si>
  <si>
    <t>ㅇ 사용금지지역
   - 주거지역, 녹지지역
   - 종합병원, 공공도서관, 학교의
      부지경계선에서 50m이내의 지역
ㅇ 사용제한지역
   - 상업지역</t>
    <phoneticPr fontId="16" type="noConversion"/>
  </si>
  <si>
    <t>ㅇ 금지지역내 규제방법 : 전일 사용금지
ㅇ 제한지역내 규제방법
   - 평일 18:00~익일09:00 사용금지, 공휴일 전일 사용금지
   - 동일장소 1회 2분이내 매회 20분이상 휴지
   - 1분이상 측정시 70dB이하 유지
   - 소음진동공정시험방법 중 생활소음 측정방법 준용</t>
    <phoneticPr fontId="16" type="noConversion"/>
  </si>
  <si>
    <t>관 악 구</t>
    <phoneticPr fontId="16" type="noConversion"/>
  </si>
  <si>
    <t>ㅇ 사용금지지역
   - 주거지역, 녹지지역
   - 종합병원, 공공도서관, 학교의
     부지경계선에서 50m이내의 지역
ㅇ 사용제한지역
   - 상업지역</t>
    <phoneticPr fontId="16" type="noConversion"/>
  </si>
  <si>
    <t>서울(25)</t>
    <phoneticPr fontId="16" type="noConversion"/>
  </si>
  <si>
    <t>서 초 구</t>
    <phoneticPr fontId="16" type="noConversion"/>
  </si>
  <si>
    <t>ㅇ 사용금지지역
 - 주거지역,녹지지역
 - 종합병원,공공도서관,학교의 부지경계선에서 
   50M이내의 지역
ㅇ 사용제한지역
  - 상업지역</t>
    <phoneticPr fontId="16" type="noConversion"/>
  </si>
  <si>
    <t>ㅇ 금지지역내 규제방법: 전일 사용금지
ㅇ 제한지역내 규제방법
  - 평일 18:00~ 익일 08:00사용금지
  - 공휴일 전일사용금지</t>
    <phoneticPr fontId="16" type="noConversion"/>
  </si>
  <si>
    <t>강 남 구</t>
    <phoneticPr fontId="16" type="noConversion"/>
  </si>
  <si>
    <t>ㅇ 주거지역,녹지지역,공업지역,준공업지역
ㅇ 종합병원,공공도서관,학교의부지경계선에서 
    50m이내의 지역</t>
    <phoneticPr fontId="16" type="noConversion"/>
  </si>
  <si>
    <t>송 파 구</t>
    <phoneticPr fontId="16" type="noConversion"/>
  </si>
  <si>
    <t>ㅇ 주거지역, 녹지지역, 준공업지역
ㅇ 종합병원, 공공도서관, 학교의
    부지경계선에서 50m이내의 지역</t>
    <phoneticPr fontId="16" type="noConversion"/>
  </si>
  <si>
    <t>ㅇ 규제지역내 전일 사용금지</t>
    <phoneticPr fontId="16" type="noConversion"/>
  </si>
  <si>
    <t>강 동 구</t>
    <phoneticPr fontId="16" type="noConversion"/>
  </si>
  <si>
    <t>ㅇ 사용금지지역
   - 주거지역, 녹지지역
   - 종합병원, 공공도서관, 학교의 부지경계선에서
      50m이내의 지역
ㅇ 사용제한지역
   - 상업지역</t>
    <phoneticPr fontId="16" type="noConversion"/>
  </si>
  <si>
    <t>ㅇ 금지지역내 규제방법 : 전일 사용금지
ㅇ 제한지역내 규제방법
   - 평일 18:00~익일09:00 사용금지, 공휴일 전일 
     사용금지
   - 동일장소 1회 2분이내 매회 20분이상 휴지
   - 1분이상 측정시 70dB이하 유지
   - 소음진동공정시험방법 중 생활소음 측정방법 준용</t>
    <phoneticPr fontId="16" type="noConversion"/>
  </si>
  <si>
    <t>7-3. 2017년 방음벽 설치 계획</t>
    <phoneticPr fontId="15" type="noConversion"/>
  </si>
  <si>
    <t>2016년까지 포장실적</t>
    <phoneticPr fontId="16" type="noConversion"/>
  </si>
  <si>
    <t>2015년까지 포장실적</t>
    <phoneticPr fontId="16" type="noConversion"/>
  </si>
  <si>
    <t>-</t>
    <phoneticPr fontId="16" type="noConversion"/>
  </si>
  <si>
    <t>8-2. 2016년 저소음노면 포장 실적</t>
    <phoneticPr fontId="15" type="noConversion"/>
  </si>
  <si>
    <t>8-3. 2017년 저소음노면 포장 계획</t>
    <phoneticPr fontId="15" type="noConversion"/>
  </si>
  <si>
    <t>9. 2016년 소음진동 사업예산 집행현황</t>
    <phoneticPr fontId="15" type="noConversion"/>
  </si>
  <si>
    <t>백암고</t>
    <phoneticPr fontId="16" type="noConversion"/>
  </si>
  <si>
    <t>12.  2017년 소음진동배출업소 지도점검 계획</t>
    <phoneticPr fontId="16" type="noConversion"/>
  </si>
  <si>
    <t>당해년도(2015)</t>
    <phoneticPr fontId="15" type="noConversion"/>
  </si>
  <si>
    <t>전년도(2014)</t>
    <phoneticPr fontId="15" type="noConversion"/>
  </si>
  <si>
    <t>배출업소수 총계= 1-1의 관리대상배출업소 계 + 허가신고외배출업소 수</t>
    <phoneticPr fontId="15" type="noConversion"/>
  </si>
  <si>
    <t>3. 2016년 소음·진동관련 민원현황</t>
    <phoneticPr fontId="16" type="noConversion"/>
  </si>
  <si>
    <t>-</t>
    <phoneticPr fontId="15" type="noConversion"/>
  </si>
  <si>
    <t>행정처분(조치명령 등)</t>
    <phoneticPr fontId="15" type="noConversion"/>
  </si>
  <si>
    <t>2016년까지 설치실적</t>
    <phoneticPr fontId="16" type="noConversion"/>
  </si>
  <si>
    <t>2015년까지 설치실적</t>
    <phoneticPr fontId="16" type="noConversion"/>
  </si>
  <si>
    <t>2015년까지 설치실적</t>
    <phoneticPr fontId="16" type="noConversion"/>
  </si>
  <si>
    <t>-</t>
    <phoneticPr fontId="16" type="noConversion"/>
  </si>
  <si>
    <t>1개소(기존 교체 8개소)</t>
    <phoneticPr fontId="16" type="noConversion"/>
  </si>
  <si>
    <t>교체실적 
투자액 포함</t>
    <phoneticPr fontId="16" type="noConversion"/>
  </si>
  <si>
    <t>올림픽대교남단 세무서앞</t>
    <phoneticPr fontId="16" type="noConversion"/>
  </si>
  <si>
    <t>15.4~15.7</t>
    <phoneticPr fontId="16" type="noConversion"/>
  </si>
  <si>
    <t>신규</t>
    <phoneticPr fontId="16" type="noConversion"/>
  </si>
  <si>
    <t>남산1호터널 입구</t>
    <phoneticPr fontId="16" type="noConversion"/>
  </si>
  <si>
    <t>14.8~15.8</t>
    <phoneticPr fontId="16" type="noConversion"/>
  </si>
  <si>
    <t>흡음형→투명형</t>
    <phoneticPr fontId="16" type="noConversion"/>
  </si>
  <si>
    <t>기존 방음벽 
교체</t>
    <phoneticPr fontId="16" type="noConversion"/>
  </si>
  <si>
    <t>남대문중학교 주변</t>
    <phoneticPr fontId="16" type="noConversion"/>
  </si>
  <si>
    <t>15.4~15.10</t>
    <phoneticPr fontId="16" type="noConversion"/>
  </si>
  <si>
    <t>여의도중학교 주변</t>
    <phoneticPr fontId="16" type="noConversion"/>
  </si>
  <si>
    <t>15.7~15.10</t>
    <phoneticPr fontId="16" type="noConversion"/>
  </si>
  <si>
    <t>노원고등학교 주변</t>
    <phoneticPr fontId="16" type="noConversion"/>
  </si>
  <si>
    <t>15.4~15.12</t>
    <phoneticPr fontId="16" type="noConversion"/>
  </si>
  <si>
    <t>문정초등학교 주변</t>
    <phoneticPr fontId="16" type="noConversion"/>
  </si>
  <si>
    <t>15.3~15.5</t>
    <phoneticPr fontId="16" type="noConversion"/>
  </si>
  <si>
    <t>세화고등학교 주변</t>
    <phoneticPr fontId="16" type="noConversion"/>
  </si>
  <si>
    <t>서부도로사업소</t>
    <phoneticPr fontId="16" type="noConversion"/>
  </si>
  <si>
    <t>용산구 반포로 한신아파트 주변</t>
    <phoneticPr fontId="16" type="noConversion"/>
  </si>
  <si>
    <t>SH공사</t>
    <phoneticPr fontId="16" type="noConversion"/>
  </si>
  <si>
    <t>강서구 방화대로34길 2
(송화초등학교)</t>
    <phoneticPr fontId="16" type="noConversion"/>
  </si>
  <si>
    <t>2015.10~12</t>
    <phoneticPr fontId="16" type="noConversion"/>
  </si>
  <si>
    <t>혼합형</t>
    <phoneticPr fontId="16" type="noConversion"/>
  </si>
  <si>
    <t xml:space="preserve"> [7-1]</t>
    <phoneticPr fontId="16" type="noConversion"/>
  </si>
  <si>
    <t>7-2와 동일</t>
    <phoneticPr fontId="16" type="noConversion"/>
  </si>
  <si>
    <t>7-2와 동일</t>
    <phoneticPr fontId="16" type="noConversion"/>
  </si>
  <si>
    <t>비고</t>
    <phoneticPr fontId="16" type="noConversion"/>
  </si>
  <si>
    <t>7-1. 방음벽 현황</t>
    <phoneticPr fontId="16" type="noConversion"/>
  </si>
  <si>
    <r>
      <t>7-2. 2016년 방음벽 설치</t>
    </r>
    <r>
      <rPr>
        <sz val="14"/>
        <rFont val="맑은 고딕"/>
        <family val="3"/>
        <charset val="129"/>
      </rPr>
      <t>·</t>
    </r>
    <r>
      <rPr>
        <sz val="14"/>
        <rFont val="HY헤드라인M"/>
        <family val="1"/>
        <charset val="129"/>
      </rPr>
      <t>교체 실적</t>
    </r>
    <phoneticPr fontId="15" type="noConversion"/>
  </si>
  <si>
    <t>소요액
(백만원)</t>
    <phoneticPr fontId="16" type="noConversion"/>
  </si>
  <si>
    <t>12.08∼9.23.</t>
    <phoneticPr fontId="16" type="noConversion"/>
  </si>
  <si>
    <t>강서도로사업소</t>
    <phoneticPr fontId="16" type="noConversion"/>
  </si>
  <si>
    <t>여의동로</t>
    <phoneticPr fontId="16" type="noConversion"/>
  </si>
  <si>
    <t>시설관리공단</t>
    <phoneticPr fontId="16" type="noConversion"/>
  </si>
  <si>
    <t>12.04~12.06</t>
    <phoneticPr fontId="16" type="noConversion"/>
  </si>
  <si>
    <t>2016년까지 포장실적</t>
    <phoneticPr fontId="16" type="noConversion"/>
  </si>
  <si>
    <r>
      <rPr>
        <b/>
        <sz val="11"/>
        <rFont val="돋움"/>
        <family val="3"/>
        <charset val="129"/>
      </rPr>
      <t>□ 작성시 유의사항</t>
    </r>
    <r>
      <rPr>
        <sz val="11"/>
        <rFont val="돋움"/>
        <family val="3"/>
        <charset val="129"/>
      </rPr>
      <t xml:space="preserve">
  1. 중점, 일반, 우수 등 허가.신고 외 배출업소 숫자를 합한 전체 배출업소 숫자의 합계와 일치할 것
  2. 허가·신고외 배출업소수는 통계 대상에 포함
   - 전체 숫자에 포함하고 세부내용은 괄호로 따로 표기할 것</t>
    </r>
    <phoneticPr fontId="16" type="noConversion"/>
  </si>
  <si>
    <r>
      <t>□ 작성시 유의사항</t>
    </r>
    <r>
      <rPr>
        <sz val="11"/>
        <rFont val="돋움"/>
        <family val="3"/>
        <charset val="129"/>
      </rPr>
      <t xml:space="preserve">
  1. 2016.12.31 기준으로 현재까지의 누적통계를 기재
  2. 작년도 수정사항 발생시 사유와 함께 비고란에 기재</t>
    </r>
    <phoneticPr fontId="16" type="noConversion"/>
  </si>
  <si>
    <t>행정처분(개선명령 등)</t>
    <phoneticPr fontId="15" type="noConversion"/>
  </si>
  <si>
    <t>과태료
(건수)</t>
  </si>
  <si>
    <t>과태료
(건수)</t>
    <phoneticPr fontId="15" type="noConversion"/>
  </si>
  <si>
    <r>
      <t xml:space="preserve">타부처, 타부서 예산이라도 
</t>
    </r>
    <r>
      <rPr>
        <b/>
        <sz val="15"/>
        <color rgb="FFFF0000"/>
        <rFont val="돋움"/>
        <family val="3"/>
        <charset val="129"/>
      </rPr>
      <t>소음</t>
    </r>
    <r>
      <rPr>
        <b/>
        <sz val="15"/>
        <color rgb="FFFF0000"/>
        <rFont val="맑은 고딕"/>
        <family val="3"/>
        <charset val="129"/>
      </rPr>
      <t>·</t>
    </r>
    <r>
      <rPr>
        <b/>
        <sz val="15"/>
        <color rgb="FFFF0000"/>
        <rFont val="돋움"/>
        <family val="3"/>
        <charset val="129"/>
      </rPr>
      <t>진동 관련</t>
    </r>
    <r>
      <rPr>
        <b/>
        <sz val="15"/>
        <rFont val="돋움"/>
        <family val="3"/>
        <charset val="129"/>
      </rPr>
      <t xml:space="preserve"> 예산이면 기재바람
</t>
    </r>
    <r>
      <rPr>
        <b/>
        <sz val="15"/>
        <rFont val="굴림"/>
        <family val="3"/>
        <charset val="129"/>
      </rPr>
      <t>※</t>
    </r>
    <r>
      <rPr>
        <b/>
        <sz val="15"/>
        <rFont val="돋움"/>
        <family val="3"/>
        <charset val="129"/>
      </rPr>
      <t xml:space="preserve"> 방음벽,저소음도로 포장 실적 있는 
경우 필히 작성</t>
    </r>
    <phoneticPr fontId="16" type="noConversion"/>
  </si>
  <si>
    <t>비고</t>
    <phoneticPr fontId="16" type="noConversion"/>
  </si>
  <si>
    <r>
      <rPr>
        <b/>
        <sz val="11"/>
        <rFont val="굴림"/>
        <family val="3"/>
        <charset val="129"/>
      </rPr>
      <t xml:space="preserve">□ 작성시 유의사항
</t>
    </r>
    <r>
      <rPr>
        <sz val="11"/>
        <rFont val="굴림"/>
        <family val="3"/>
        <charset val="129"/>
      </rPr>
      <t xml:space="preserve">
 1. 전년도 이월액(2015년 연차보고서)은 당해연도(2016년 제출자료)의 
전년도 이월액에 기재
2. (예산현액-지출액) = 이월액+불용액
3. 예산현액 = 예산액+전년도 이월액
4. 전년도 자료 수정시 해당 비고에 사유 기재바람 </t>
    </r>
    <phoneticPr fontId="16" type="noConversion"/>
  </si>
  <si>
    <t>개선명령</t>
    <phoneticPr fontId="15" type="noConversion"/>
  </si>
  <si>
    <t>2016년 신규 설치실적</t>
    <phoneticPr fontId="16" type="noConversion"/>
  </si>
  <si>
    <t>도
시
지
역</t>
    <phoneticPr fontId="16" type="noConversion"/>
  </si>
  <si>
    <t>도시지역 배출업소 수 = 도시지역의 전체 합</t>
    <phoneticPr fontId="15" type="noConversion"/>
  </si>
  <si>
    <r>
      <t>□ 자료작성시 유의사항</t>
    </r>
    <r>
      <rPr>
        <sz val="10"/>
        <rFont val="돋움"/>
        <family val="3"/>
        <charset val="129"/>
      </rPr>
      <t xml:space="preserve">
  1. 배출업소수 = 허가 + 신고 +  허가·신고외 배출업소
   - 허가·신고외 배출업소는 전체 숫자에 포함하고 세부숫자는 괄호로 
      따로 표기할 것
  2. 국토이용계획중 도시지역내 배출업소수 = 도시지역중 (주거+상업
      +공업+녹지+미지정) 배출업소수
  3. 전년도 자료 수정사항 발생시 사유와 함께 비고란에 기재
</t>
    </r>
    <phoneticPr fontId="15" type="noConversion"/>
  </si>
  <si>
    <t>환경기술인 미임명·교육 미이수</t>
    <phoneticPr fontId="15" type="noConversion"/>
  </si>
  <si>
    <r>
      <t>환경기술인 미임명</t>
    </r>
    <r>
      <rPr>
        <b/>
        <sz val="11"/>
        <rFont val="맑은 고딕"/>
        <family val="3"/>
        <charset val="129"/>
      </rPr>
      <t>·</t>
    </r>
    <r>
      <rPr>
        <b/>
        <sz val="11"/>
        <rFont val="굴림"/>
        <family val="3"/>
        <charset val="129"/>
      </rPr>
      <t>교육 
미이수</t>
    </r>
    <phoneticPr fontId="15" type="noConversion"/>
  </si>
  <si>
    <t>고발
(건수)</t>
    <phoneticPr fontId="15" type="noConversion"/>
  </si>
  <si>
    <t>(단위 : 건수)</t>
    <phoneticPr fontId="15" type="noConversion"/>
  </si>
  <si>
    <t>신고
미이행
(저감대책 미시행 등)</t>
    <phoneticPr fontId="15" type="noConversion"/>
  </si>
  <si>
    <t>위반내용 합계-방음시설미설치 = 조치사항 계</t>
    <phoneticPr fontId="15" type="noConversion"/>
  </si>
  <si>
    <t>4. 전년도에서 바뀐 각 시트별 작성시 유의사항 부분 주의깊게 볼것</t>
    <phoneticPr fontId="16" type="noConversion"/>
  </si>
  <si>
    <t>5-2. 이동소음원 점검실적</t>
    <phoneticPr fontId="15" type="noConversion"/>
  </si>
  <si>
    <t>(2016.12.31기준)</t>
    <phoneticPr fontId="16" type="noConversion"/>
  </si>
  <si>
    <r>
      <t>□ 작성시 유의사항</t>
    </r>
    <r>
      <rPr>
        <sz val="11"/>
        <color theme="1"/>
        <rFont val="돋움"/>
        <family val="3"/>
        <charset val="129"/>
      </rPr>
      <t xml:space="preserve">
  1. 기존 지정지역중 변경, 누락 등의 사항이 있을 경우 비고란에 기재
  2. 관리내용은 속도제한(예 : 기존 80km → 60km로 제한), 우회
     (예 : 트럭, 버스 등) 등을 구체적으로 기술하여 붉은색 표시
 </t>
    </r>
    <phoneticPr fontId="16" type="noConversion"/>
  </si>
  <si>
    <t>2016년 교체 설치실적</t>
    <phoneticPr fontId="16" type="noConversion"/>
  </si>
  <si>
    <t>신규</t>
    <phoneticPr fontId="16" type="noConversion"/>
  </si>
  <si>
    <t>교체</t>
    <phoneticPr fontId="16" type="noConversion"/>
  </si>
  <si>
    <t>계</t>
    <phoneticPr fontId="16" type="noConversion"/>
  </si>
  <si>
    <t>기존 방음벽 교체 8개소, 1.440km, 2856백만원</t>
    <phoneticPr fontId="16" type="noConversion"/>
  </si>
  <si>
    <t>&lt;예시&gt;</t>
    <phoneticPr fontId="15" type="noConversion"/>
  </si>
  <si>
    <t xml:space="preserve">2016년 신규 포장실적 </t>
    <phoneticPr fontId="16" type="noConversion"/>
  </si>
  <si>
    <t xml:space="preserve">2016년 교체 포장실적 </t>
    <phoneticPr fontId="16" type="noConversion"/>
  </si>
  <si>
    <t>8-2와 동일</t>
    <phoneticPr fontId="16" type="noConversion"/>
  </si>
  <si>
    <t>2016년까지 포장실적 = 2016년 신규 포장실적 + 2015년까지 포장실적
(16년까지 포장실적에는 신규실적/교체실적 투자액 따로 합산하여 기재)
작년도 수정사항 발생시 사유와 함께 비고란에 기재</t>
    <phoneticPr fontId="16" type="noConversion"/>
  </si>
  <si>
    <t>2016년까지 설치실적 = 2016년 설치실적 + 2015년까지 설치실적 
(16년까지 설치실적에는 신규실적/교체실적 투자액 따로 합산하여 기재)
작년도 수정사항 발생시 사유와 함께 비고란에 기재</t>
    <phoneticPr fontId="16" type="noConversion"/>
  </si>
  <si>
    <r>
      <t xml:space="preserve">2015년 이전에 설치한 방음벽을 2015년에 수정 사항이 있을 시 '비고'에  기입
</t>
    </r>
    <r>
      <rPr>
        <b/>
        <sz val="12"/>
        <color rgb="FFFF0000"/>
        <rFont val="굴림"/>
        <family val="3"/>
        <charset val="129"/>
      </rPr>
      <t>※기존 방음벽 교체시 길이는 반영하지 않고 
순수 신규 방음벽길이만 반영
단, 소요액은 합계에 포함하여 작성할것</t>
    </r>
    <phoneticPr fontId="16" type="noConversion"/>
  </si>
  <si>
    <t xml:space="preserve">2016년 신규 포장실적 </t>
    <phoneticPr fontId="16" type="noConversion"/>
  </si>
  <si>
    <t xml:space="preserve">2016년 교체 포장실적 </t>
    <phoneticPr fontId="16" type="noConversion"/>
  </si>
  <si>
    <t>-</t>
    <phoneticPr fontId="16" type="noConversion"/>
  </si>
  <si>
    <r>
      <t xml:space="preserve">□ 작성시 유의사항
</t>
    </r>
    <r>
      <rPr>
        <sz val="11"/>
        <rFont val="돋움"/>
        <family val="3"/>
        <charset val="129"/>
      </rPr>
      <t xml:space="preserve">
1. 일반적인 도로포장을 통한 소음저감과 저소음 노면포장 
공법을 사용한 경우 등을 구분  (비고란에 기재)
  2. 기존 방음벽 교체시</t>
    </r>
    <r>
      <rPr>
        <b/>
        <sz val="11"/>
        <rFont val="돋움"/>
        <family val="3"/>
        <charset val="129"/>
      </rPr>
      <t xml:space="preserve"> 길이는 반영하지 않고 순수 신규 
      방음벽 길이만 반영</t>
    </r>
    <r>
      <rPr>
        <sz val="11"/>
        <rFont val="돋움"/>
        <family val="3"/>
        <charset val="129"/>
      </rPr>
      <t xml:space="preserve">  (단,</t>
    </r>
    <r>
      <rPr>
        <b/>
        <sz val="11"/>
        <rFont val="돋움"/>
        <family val="3"/>
        <charset val="129"/>
      </rPr>
      <t xml:space="preserve"> 소요액은 합계에 포함</t>
    </r>
    <r>
      <rPr>
        <sz val="11"/>
        <rFont val="돋움"/>
        <family val="3"/>
        <charset val="129"/>
      </rPr>
      <t>하여 작성할것)</t>
    </r>
    <phoneticPr fontId="16" type="noConversion"/>
  </si>
  <si>
    <r>
      <t>□ 자료작성시 유의사항</t>
    </r>
    <r>
      <rPr>
        <sz val="11"/>
        <rFont val="돋움"/>
        <family val="3"/>
        <charset val="129"/>
      </rPr>
      <t xml:space="preserve">
  1. 산업단지, 일반공업지역 등 허가.신고 
      제외지역에 위치한 공장의 지도점검 실적까지 
      포함
  2. 과태료 및 고발은 행정처분과 같이 나가거나 
      따로 부과되는 건수 모두 포함하여 작성
  3.  전년도 수정사항 발생 시 사유와 함께
      비고란에 기재</t>
    </r>
    <phoneticPr fontId="15" type="noConversion"/>
  </si>
  <si>
    <t>종로구</t>
    <phoneticPr fontId="15" type="noConversion"/>
  </si>
  <si>
    <t>용산구</t>
    <phoneticPr fontId="15" type="noConversion"/>
  </si>
  <si>
    <t>성동구</t>
    <phoneticPr fontId="15" type="noConversion"/>
  </si>
  <si>
    <t>광진구</t>
    <phoneticPr fontId="15" type="noConversion"/>
  </si>
  <si>
    <t>동대문구</t>
    <phoneticPr fontId="15" type="noConversion"/>
  </si>
  <si>
    <t>중랑구</t>
    <phoneticPr fontId="15" type="noConversion"/>
  </si>
  <si>
    <t>성북구</t>
    <phoneticPr fontId="15" type="noConversion"/>
  </si>
  <si>
    <t>강북구</t>
    <phoneticPr fontId="15" type="noConversion"/>
  </si>
  <si>
    <t>도봉구</t>
    <phoneticPr fontId="15" type="noConversion"/>
  </si>
  <si>
    <t>노원구</t>
    <phoneticPr fontId="15" type="noConversion"/>
  </si>
  <si>
    <t>은평구</t>
    <phoneticPr fontId="15" type="noConversion"/>
  </si>
  <si>
    <t>서대문구</t>
    <phoneticPr fontId="15" type="noConversion"/>
  </si>
  <si>
    <t>마포구</t>
    <phoneticPr fontId="15" type="noConversion"/>
  </si>
  <si>
    <t>양천구</t>
    <phoneticPr fontId="15" type="noConversion"/>
  </si>
  <si>
    <t>강서구</t>
    <phoneticPr fontId="15" type="noConversion"/>
  </si>
  <si>
    <t>구로구</t>
    <phoneticPr fontId="15" type="noConversion"/>
  </si>
  <si>
    <t>금천구</t>
    <phoneticPr fontId="15" type="noConversion"/>
  </si>
  <si>
    <t>영등포구</t>
    <phoneticPr fontId="15" type="noConversion"/>
  </si>
  <si>
    <t>동작구</t>
    <phoneticPr fontId="15" type="noConversion"/>
  </si>
  <si>
    <t>관악구</t>
    <phoneticPr fontId="15" type="noConversion"/>
  </si>
  <si>
    <t>서초구</t>
    <phoneticPr fontId="15" type="noConversion"/>
  </si>
  <si>
    <t>강남구</t>
    <phoneticPr fontId="15" type="noConversion"/>
  </si>
  <si>
    <t>송파구</t>
    <phoneticPr fontId="15" type="noConversion"/>
  </si>
  <si>
    <t>강동구</t>
    <phoneticPr fontId="15" type="noConversion"/>
  </si>
  <si>
    <t>서울특별시</t>
    <phoneticPr fontId="15" type="noConversion"/>
  </si>
  <si>
    <t>서울특별시</t>
    <phoneticPr fontId="15" type="noConversion"/>
  </si>
  <si>
    <t>종로구</t>
    <phoneticPr fontId="15" type="noConversion"/>
  </si>
  <si>
    <t>중구</t>
    <phoneticPr fontId="15" type="noConversion"/>
  </si>
  <si>
    <t>용산구</t>
    <phoneticPr fontId="15" type="noConversion"/>
  </si>
  <si>
    <t>강북구</t>
    <phoneticPr fontId="15" type="noConversion"/>
  </si>
  <si>
    <t>강동구</t>
    <phoneticPr fontId="15" type="noConversion"/>
  </si>
  <si>
    <t>서울특별시</t>
    <phoneticPr fontId="16" type="noConversion"/>
  </si>
  <si>
    <t>종로구</t>
    <phoneticPr fontId="16" type="noConversion"/>
  </si>
  <si>
    <t>중구</t>
    <phoneticPr fontId="16" type="noConversion"/>
  </si>
  <si>
    <t>용산구</t>
    <phoneticPr fontId="16" type="noConversion"/>
  </si>
  <si>
    <t>성동구</t>
    <phoneticPr fontId="16" type="noConversion"/>
  </si>
  <si>
    <t>광진구</t>
    <phoneticPr fontId="16" type="noConversion"/>
  </si>
  <si>
    <t>동대문구</t>
    <phoneticPr fontId="16" type="noConversion"/>
  </si>
  <si>
    <t>중랑구</t>
    <phoneticPr fontId="16" type="noConversion"/>
  </si>
  <si>
    <t>성북구</t>
    <phoneticPr fontId="16" type="noConversion"/>
  </si>
  <si>
    <t>강북구</t>
    <phoneticPr fontId="16" type="noConversion"/>
  </si>
  <si>
    <t>도봉구</t>
    <phoneticPr fontId="16" type="noConversion"/>
  </si>
  <si>
    <t>은평구</t>
    <phoneticPr fontId="16" type="noConversion"/>
  </si>
  <si>
    <t>서대문구</t>
    <phoneticPr fontId="16" type="noConversion"/>
  </si>
  <si>
    <t>관악구</t>
    <phoneticPr fontId="16" type="noConversion"/>
  </si>
  <si>
    <t>서초구</t>
    <phoneticPr fontId="16" type="noConversion"/>
  </si>
  <si>
    <t>송파구</t>
    <phoneticPr fontId="16" type="noConversion"/>
  </si>
  <si>
    <t>강동구</t>
    <phoneticPr fontId="16" type="noConversion"/>
  </si>
  <si>
    <t>성북구</t>
    <phoneticPr fontId="15" type="noConversion"/>
  </si>
  <si>
    <t>강북구</t>
    <phoneticPr fontId="15" type="noConversion"/>
  </si>
  <si>
    <t>도봉구</t>
    <phoneticPr fontId="15" type="noConversion"/>
  </si>
  <si>
    <t>노원구</t>
    <phoneticPr fontId="15" type="noConversion"/>
  </si>
  <si>
    <t>은평구</t>
    <phoneticPr fontId="15" type="noConversion"/>
  </si>
  <si>
    <t>서대문구</t>
    <phoneticPr fontId="15" type="noConversion"/>
  </si>
  <si>
    <t>마포구</t>
    <phoneticPr fontId="15" type="noConversion"/>
  </si>
  <si>
    <t>양천구</t>
    <phoneticPr fontId="15" type="noConversion"/>
  </si>
  <si>
    <t>강서구</t>
    <phoneticPr fontId="15" type="noConversion"/>
  </si>
  <si>
    <t>구로구</t>
    <phoneticPr fontId="15" type="noConversion"/>
  </si>
  <si>
    <t>서  울</t>
    <phoneticPr fontId="15" type="noConversion"/>
  </si>
  <si>
    <t>종로구</t>
    <phoneticPr fontId="15" type="noConversion"/>
  </si>
  <si>
    <t>중구</t>
    <phoneticPr fontId="15" type="noConversion"/>
  </si>
  <si>
    <t>용산구</t>
    <phoneticPr fontId="15" type="noConversion"/>
  </si>
  <si>
    <t>성동구</t>
    <phoneticPr fontId="15" type="noConversion"/>
  </si>
  <si>
    <t>광진구</t>
    <phoneticPr fontId="15" type="noConversion"/>
  </si>
  <si>
    <t>동대문구</t>
    <phoneticPr fontId="15" type="noConversion"/>
  </si>
  <si>
    <t>중랑구</t>
    <phoneticPr fontId="15" type="noConversion"/>
  </si>
  <si>
    <t>금천구</t>
    <phoneticPr fontId="15" type="noConversion"/>
  </si>
  <si>
    <t>영등포구</t>
    <phoneticPr fontId="15" type="noConversion"/>
  </si>
  <si>
    <t>동작구</t>
    <phoneticPr fontId="15" type="noConversion"/>
  </si>
  <si>
    <t>관악구</t>
    <phoneticPr fontId="15" type="noConversion"/>
  </si>
  <si>
    <t>서초구</t>
    <phoneticPr fontId="15" type="noConversion"/>
  </si>
  <si>
    <t>강남구</t>
    <phoneticPr fontId="15" type="noConversion"/>
  </si>
  <si>
    <t>송파구</t>
    <phoneticPr fontId="15" type="noConversion"/>
  </si>
  <si>
    <t>강동구</t>
    <phoneticPr fontId="15" type="noConversion"/>
  </si>
  <si>
    <t>성동구</t>
    <phoneticPr fontId="15" type="noConversion"/>
  </si>
  <si>
    <t>동대문구</t>
    <phoneticPr fontId="15" type="noConversion"/>
  </si>
  <si>
    <t>중랑구</t>
    <phoneticPr fontId="15" type="noConversion"/>
  </si>
  <si>
    <t>성북구</t>
    <phoneticPr fontId="15" type="noConversion"/>
  </si>
  <si>
    <t>강북구</t>
    <phoneticPr fontId="15" type="noConversion"/>
  </si>
  <si>
    <t>도봉구</t>
    <phoneticPr fontId="15" type="noConversion"/>
  </si>
  <si>
    <t>노원구</t>
    <phoneticPr fontId="15" type="noConversion"/>
  </si>
  <si>
    <t>은평구</t>
    <phoneticPr fontId="15" type="noConversion"/>
  </si>
  <si>
    <t>서대문구</t>
    <phoneticPr fontId="15" type="noConversion"/>
  </si>
  <si>
    <t>강남구</t>
    <phoneticPr fontId="15" type="noConversion"/>
  </si>
  <si>
    <t>광진구</t>
    <phoneticPr fontId="15" type="noConversion"/>
  </si>
  <si>
    <t>성동구</t>
    <phoneticPr fontId="15" type="noConversion"/>
  </si>
  <si>
    <t>광진구</t>
    <phoneticPr fontId="15" type="noConversion"/>
  </si>
  <si>
    <t>동대문구</t>
    <phoneticPr fontId="15" type="noConversion"/>
  </si>
  <si>
    <t>중랑구</t>
    <phoneticPr fontId="15" type="noConversion"/>
  </si>
  <si>
    <t>성북구</t>
    <phoneticPr fontId="15" type="noConversion"/>
  </si>
  <si>
    <t>강북구</t>
    <phoneticPr fontId="15" type="noConversion"/>
  </si>
  <si>
    <t>도봉구</t>
    <phoneticPr fontId="15" type="noConversion"/>
  </si>
  <si>
    <t>노원구</t>
    <phoneticPr fontId="15" type="noConversion"/>
  </si>
  <si>
    <t>은평구</t>
    <phoneticPr fontId="15" type="noConversion"/>
  </si>
  <si>
    <t>서대문구</t>
    <phoneticPr fontId="15" type="noConversion"/>
  </si>
  <si>
    <t>마포구</t>
    <phoneticPr fontId="15" type="noConversion"/>
  </si>
  <si>
    <t>양천구</t>
    <phoneticPr fontId="15" type="noConversion"/>
  </si>
  <si>
    <t>강서구</t>
    <phoneticPr fontId="15" type="noConversion"/>
  </si>
  <si>
    <t>구로구</t>
    <phoneticPr fontId="15" type="noConversion"/>
  </si>
  <si>
    <t>금천구</t>
    <phoneticPr fontId="15" type="noConversion"/>
  </si>
  <si>
    <t>영등포구</t>
    <phoneticPr fontId="15" type="noConversion"/>
  </si>
  <si>
    <t>동작구</t>
    <phoneticPr fontId="15" type="noConversion"/>
  </si>
  <si>
    <t>관악구</t>
    <phoneticPr fontId="15" type="noConversion"/>
  </si>
  <si>
    <t>서초구</t>
    <phoneticPr fontId="15" type="noConversion"/>
  </si>
  <si>
    <t>강남구</t>
    <phoneticPr fontId="15" type="noConversion"/>
  </si>
  <si>
    <t>송파구</t>
    <phoneticPr fontId="15" type="noConversion"/>
  </si>
  <si>
    <t xml:space="preserve">  o 총 이동소음 규제지역 : 서울지역 25개 자치구 </t>
    <phoneticPr fontId="16" type="noConversion"/>
  </si>
  <si>
    <t>종로구</t>
    <phoneticPr fontId="16" type="noConversion"/>
  </si>
  <si>
    <t>중구</t>
    <phoneticPr fontId="16" type="noConversion"/>
  </si>
  <si>
    <t>용산구</t>
    <phoneticPr fontId="16" type="noConversion"/>
  </si>
  <si>
    <t>성동구</t>
    <phoneticPr fontId="16" type="noConversion"/>
  </si>
  <si>
    <t>광진구</t>
    <phoneticPr fontId="16" type="noConversion"/>
  </si>
  <si>
    <t>동대문구</t>
    <phoneticPr fontId="16" type="noConversion"/>
  </si>
  <si>
    <t>중랑구</t>
    <phoneticPr fontId="16" type="noConversion"/>
  </si>
  <si>
    <t>성북구</t>
    <phoneticPr fontId="16" type="noConversion"/>
  </si>
  <si>
    <t>강북구</t>
    <phoneticPr fontId="16" type="noConversion"/>
  </si>
  <si>
    <t>도봉구</t>
    <phoneticPr fontId="16" type="noConversion"/>
  </si>
  <si>
    <t>노원구</t>
    <phoneticPr fontId="16" type="noConversion"/>
  </si>
  <si>
    <t>은평구</t>
    <phoneticPr fontId="16" type="noConversion"/>
  </si>
  <si>
    <t>서대문구</t>
    <phoneticPr fontId="16" type="noConversion"/>
  </si>
  <si>
    <t>마포구</t>
    <phoneticPr fontId="16" type="noConversion"/>
  </si>
  <si>
    <t>양천구</t>
    <phoneticPr fontId="16" type="noConversion"/>
  </si>
  <si>
    <t>강서구</t>
    <phoneticPr fontId="16" type="noConversion"/>
  </si>
  <si>
    <t>구로구</t>
    <phoneticPr fontId="16" type="noConversion"/>
  </si>
  <si>
    <t>금천구</t>
    <phoneticPr fontId="16" type="noConversion"/>
  </si>
  <si>
    <t>영등포구</t>
    <phoneticPr fontId="16" type="noConversion"/>
  </si>
  <si>
    <t>동작구</t>
    <phoneticPr fontId="16" type="noConversion"/>
  </si>
  <si>
    <t>관악구</t>
    <phoneticPr fontId="16" type="noConversion"/>
  </si>
  <si>
    <t>서초구</t>
    <phoneticPr fontId="16" type="noConversion"/>
  </si>
  <si>
    <t>강남구</t>
    <phoneticPr fontId="16" type="noConversion"/>
  </si>
  <si>
    <t>송파구</t>
    <phoneticPr fontId="16" type="noConversion"/>
  </si>
  <si>
    <t>강동구</t>
    <phoneticPr fontId="16" type="noConversion"/>
  </si>
  <si>
    <t>도로시설과</t>
    <phoneticPr fontId="16" type="noConversion"/>
  </si>
  <si>
    <t>도시기반시설본부</t>
    <phoneticPr fontId="16" type="noConversion"/>
  </si>
  <si>
    <t>SH공사</t>
    <phoneticPr fontId="16" type="noConversion"/>
  </si>
  <si>
    <t>서울시설관리공단</t>
    <phoneticPr fontId="16" type="noConversion"/>
  </si>
  <si>
    <t>도로관리과</t>
    <phoneticPr fontId="16" type="noConversion"/>
  </si>
  <si>
    <t>도로시설과</t>
    <phoneticPr fontId="16" type="noConversion"/>
  </si>
  <si>
    <t>※ 서울지역 교통소음진동관리지역 없음</t>
    <phoneticPr fontId="16" type="noConversion"/>
  </si>
  <si>
    <t>1. 허가(신고)사항 적정 조치여부
2. 방음시설 적정 여부 등</t>
  </si>
  <si>
    <t>현장방문 점검 실시</t>
  </si>
  <si>
    <t>현장 행정지도,
행정처분 등</t>
  </si>
  <si>
    <t>2016년 홍보실적</t>
    <phoneticPr fontId="16" type="noConversion"/>
  </si>
  <si>
    <t>2017년 홍보계획</t>
    <phoneticPr fontId="16" type="noConversion"/>
  </si>
  <si>
    <t xml:space="preserve">ㅇ소음민원발생 사업장 및 공사장 소음저감 현장 교육
ㅇ사업장 확성기 사용자제 홍보  </t>
    <phoneticPr fontId="16" type="noConversion"/>
  </si>
  <si>
    <t>ㅇ 민원발생 건설공사장 점검시 현장교육 실시
ㅇ 소음저감사전심사제 운영, 
    상시소음측정기 설치 및 운영
ㅇ 공사장 점검시 수시 교육</t>
    <phoneticPr fontId="16" type="noConversion"/>
  </si>
  <si>
    <t xml:space="preserve">ㅇ 공사장 지도점검시 수시교육
ㅇ 공사장 소음저감교육
ㅇ 소식지, 인터넷을 통한 소음저감 안내 </t>
    <phoneticPr fontId="16" type="noConversion"/>
  </si>
  <si>
    <t>ㅇ 반기별  반상회보 게재
ㅇ 환경관련단체 간담회 교육 시 홍보</t>
    <phoneticPr fontId="16" type="noConversion"/>
  </si>
  <si>
    <t>ㅇ 민원발생 건설공사장 점검시 현장교육 실시
ㅇ 특정공사신고시 소음저감안내
ㅇ 비산먼지발생사업공사장 점검시 수시교육</t>
  </si>
  <si>
    <t xml:space="preserve">ㅇ 특정공사장 및 소음민원발생 사업장 
    소음저감  홍보물 배포 및 현장 교육
ㅇ 이동소음 및 확성기 사용자제 홍보  </t>
    <phoneticPr fontId="16" type="noConversion"/>
  </si>
  <si>
    <t>ㅇ 특정공사 신고시 소음저감 안내
ㅇ 공사장 지도점검시 수시교육
ㅇ 공사 시행이전 사전예고제 실시 예정</t>
    <phoneticPr fontId="16" type="noConversion"/>
  </si>
  <si>
    <t>ㅇ 특정공사 신고시 소음저감 안내
ㅇ 소음민원해결사를 통한 소음저감 홍보
ㅇ 공사장 점검시 수시교육 실시
ㅇ 상시소음측정기 설치 및 운영
ㅇ 환경단체 모니터요원을 통한 소음모니터링 실시</t>
    <phoneticPr fontId="16" type="noConversion"/>
  </si>
  <si>
    <t xml:space="preserve">ㅇ 생활소음 저감 관련 안내를 지역언론, 소식지, 반상회 자료 등으로 지속적 홍보 </t>
    <phoneticPr fontId="16" type="noConversion"/>
  </si>
  <si>
    <t xml:space="preserve">ㅇ 특정공사 사전신고시 공사소음 최소화 교육
ㅇ 이동소음 및 확성기 사용자제 홍보  </t>
    <phoneticPr fontId="16" type="noConversion"/>
  </si>
  <si>
    <t>ㅇ 특정공사 신고시 소음 저감 안내
ㅇ 공사장 책임자 간담회 실시
ㅇ 소음상시측정표출장치 설치 및 운영(연면적 5,000㎡이상 공사장)
ㅇ 방음벽 설치기준 강화(흡음형방음벽 6m이상 설치)</t>
  </si>
  <si>
    <t>-</t>
  </si>
  <si>
    <t>ㅇ 민원발생 건설공사장 점검시 현장교육 실시
ㅇ 공사장 점검시 수시 교육
ㅇ 특정공사 신고 시 소음저감 홍보</t>
  </si>
  <si>
    <t>15년 연차보고시
전체자료 누락</t>
    <phoneticPr fontId="16" type="noConversion"/>
  </si>
  <si>
    <t>사근동 291-12 
살구지길 방음벽개량공사</t>
  </si>
  <si>
    <t>2016.10~11월</t>
  </si>
  <si>
    <t>강화유리 투명방음판</t>
  </si>
  <si>
    <t>교체</t>
  </si>
  <si>
    <t>신자초등학교</t>
  </si>
  <si>
    <t>2016.10.20~12.23</t>
  </si>
  <si>
    <t>투명강화접합유리</t>
  </si>
  <si>
    <t>신자초</t>
  </si>
  <si>
    <t>도로</t>
  </si>
  <si>
    <t>방음벽 설치</t>
  </si>
  <si>
    <t>개선명령25
사용금지7</t>
    <phoneticPr fontId="15" type="noConversion"/>
  </si>
  <si>
    <t>특정공사 사전신고건수로 수정</t>
  </si>
  <si>
    <t>대기환경관리(소음측정기 구입)</t>
  </si>
  <si>
    <t>ㅇ 특정공사 신고시 소음저감 안내
ㅇ 공사장 지도점검시 수시교육</t>
  </si>
  <si>
    <t>전체 민원실적으로 기재된 사항을 특정공사장 실적으로 수정</t>
  </si>
  <si>
    <t>마포구 대흥로 33(신석초등학교)</t>
  </si>
  <si>
    <t>2017.7~2017.12</t>
  </si>
  <si>
    <t>투명방음벽</t>
  </si>
  <si>
    <t>JP홀딩스</t>
  </si>
  <si>
    <t>금천구청역~독산역사이</t>
  </si>
  <si>
    <t>16.8~16.10</t>
  </si>
  <si>
    <t>투명형</t>
  </si>
  <si>
    <t>신규</t>
  </si>
  <si>
    <t>2015년누락</t>
  </si>
  <si>
    <t>통합지도점검규정에 의거 지도점검 실시</t>
  </si>
  <si>
    <t>ㅇ 특정공사사전신고시 소음저감방안 안내
ㅇ 민원발생 공사장 및 특정공사신고 공사장
    점검시 소음저감방안 등 현장교육 실시</t>
  </si>
  <si>
    <t>소음측정기 유지관리 및 정도검사,
생활민원처리 이동전화 관리</t>
  </si>
  <si>
    <t xml:space="preserve">ㅇ 특정공사 사전신고시 공사소음 최소화 교육
ㅇ 이동소음 및 확성기 사용자제 홍보  </t>
  </si>
  <si>
    <t>신중초등학교 주변</t>
  </si>
  <si>
    <t>16.5.2.~7.30.</t>
  </si>
  <si>
    <t>흡음형→투명형</t>
  </si>
  <si>
    <t>4m</t>
  </si>
  <si>
    <t>75(시비)</t>
  </si>
  <si>
    <t xml:space="preserve">ㅇ 생활소음 저감 관련 안내를 지역언론, 소식지, 반상회 자료 등으로 지속적 홍보 </t>
  </si>
  <si>
    <t>ㅇ 특정공사 신고시 소음 저감 안내
ㅇ 생활소음 저감 관련 안내를 지역언론, 소식지 등으로 지속적 홍보 
ㅇ 상시소음측정기 설치 및 운영</t>
  </si>
  <si>
    <t xml:space="preserve">내용수정(10개소→16개소, 길이 1.817→2.787, </t>
  </si>
  <si>
    <t>스마트한 생활소음 관리</t>
  </si>
  <si>
    <t>1. 허가(신고)사항 적정 조치여부
2. 배출허용기준 준수여부
3. 기타 준수사항 등</t>
  </si>
  <si>
    <t>ㅇ 민원발생 건설공사장 점검시 현장교육 실시
ㅇ 소음저감사전심사제 운영, 
    상시소음측정기 설치 및 운영
ㅇ 공사장 점검시 수시 교육</t>
  </si>
  <si>
    <t>※ "개소음등"은 개소음을 포함한 동물소음, "동일건물내 소음"이라 함은 동일건물소음기준을 적용받는 
9개 사업장 및 법적관리대상이 아닌 사업장에서 발생하는 소음에 의한 피해 민원도 포함할것
※ 전년도 수정사항 발생 시 비고란에 사유와 함께 기재</t>
    <phoneticPr fontId="15" type="noConversion"/>
  </si>
  <si>
    <t>영등포구</t>
  </si>
  <si>
    <t>노들길(신길역~대방역)</t>
  </si>
  <si>
    <t>2017.3~12</t>
  </si>
  <si>
    <t>신설(민원)</t>
  </si>
  <si>
    <t>동부도로사업소</t>
  </si>
  <si>
    <t>광평로 태화복지관삼거리~신동아A 앞</t>
  </si>
  <si>
    <t>2016.8.</t>
  </si>
  <si>
    <t>강서도로사업소</t>
  </si>
  <si>
    <t>안양천로(상행선) 목일중교차로→오목교</t>
  </si>
  <si>
    <t>2016.10.</t>
  </si>
  <si>
    <t>남부도로
사  업  소</t>
  </si>
  <si>
    <t>사평로 삼호가든사거리
~ 반포천1교</t>
  </si>
  <si>
    <t>2017.10.</t>
  </si>
  <si>
    <t>북부도로
사  업  소</t>
  </si>
  <si>
    <t>한글비석로 삿갓봉근린공원
~ 은행사거리</t>
  </si>
  <si>
    <t>도로관리과</t>
    <phoneticPr fontId="16" type="noConversion"/>
  </si>
  <si>
    <t>방음시설 설치 및 보수·보강</t>
  </si>
  <si>
    <t>구형 교체</t>
    <phoneticPr fontId="16" type="noConversion"/>
  </si>
  <si>
    <t>도로관리과</t>
    <phoneticPr fontId="16" type="noConversion"/>
  </si>
  <si>
    <t>강서구</t>
    <phoneticPr fontId="16" type="noConversion"/>
  </si>
  <si>
    <t>2015년
자료 수정</t>
    <phoneticPr fontId="16" type="noConversion"/>
  </si>
  <si>
    <t>강동구</t>
    <phoneticPr fontId="16" type="noConversion"/>
  </si>
  <si>
    <t>서울항공비즈니스고등학교</t>
  </si>
  <si>
    <t>16.03~16.06</t>
  </si>
  <si>
    <t>흡음형→혼합형</t>
  </si>
  <si>
    <t>송정중학교</t>
  </si>
  <si>
    <t>서울</t>
    <phoneticPr fontId="16" type="noConversion"/>
  </si>
  <si>
    <t>계</t>
    <phoneticPr fontId="16" type="noConversion"/>
  </si>
  <si>
    <t>도로시설과</t>
    <phoneticPr fontId="16" type="noConversion"/>
  </si>
  <si>
    <t>도시기반시설본부</t>
    <phoneticPr fontId="16" type="noConversion"/>
  </si>
  <si>
    <t>SH공사</t>
    <phoneticPr fontId="16" type="noConversion"/>
  </si>
  <si>
    <t>서울시설관리공단</t>
    <phoneticPr fontId="16" type="noConversion"/>
  </si>
  <si>
    <t>종로구</t>
    <phoneticPr fontId="16" type="noConversion"/>
  </si>
  <si>
    <t>중구</t>
    <phoneticPr fontId="16" type="noConversion"/>
  </si>
  <si>
    <t>용산구</t>
    <phoneticPr fontId="16" type="noConversion"/>
  </si>
  <si>
    <t>성동구</t>
    <phoneticPr fontId="16" type="noConversion"/>
  </si>
  <si>
    <t>광진구</t>
    <phoneticPr fontId="16" type="noConversion"/>
  </si>
  <si>
    <t>동대문구</t>
    <phoneticPr fontId="16" type="noConversion"/>
  </si>
  <si>
    <t>중랑구</t>
    <phoneticPr fontId="16" type="noConversion"/>
  </si>
  <si>
    <t>성북구</t>
    <phoneticPr fontId="16" type="noConversion"/>
  </si>
  <si>
    <t>강북구</t>
    <phoneticPr fontId="16" type="noConversion"/>
  </si>
  <si>
    <t>도봉구</t>
    <phoneticPr fontId="16" type="noConversion"/>
  </si>
  <si>
    <t>노원구</t>
    <phoneticPr fontId="16" type="noConversion"/>
  </si>
  <si>
    <t>은평구</t>
    <phoneticPr fontId="16" type="noConversion"/>
  </si>
  <si>
    <t>서대문구</t>
    <phoneticPr fontId="16" type="noConversion"/>
  </si>
  <si>
    <t>마포구</t>
    <phoneticPr fontId="16" type="noConversion"/>
  </si>
  <si>
    <t>양천구</t>
    <phoneticPr fontId="16" type="noConversion"/>
  </si>
  <si>
    <t>구로구</t>
    <phoneticPr fontId="16" type="noConversion"/>
  </si>
  <si>
    <t>금천구</t>
    <phoneticPr fontId="16" type="noConversion"/>
  </si>
  <si>
    <t>영등포구</t>
    <phoneticPr fontId="16" type="noConversion"/>
  </si>
  <si>
    <t>동작구</t>
    <phoneticPr fontId="16" type="noConversion"/>
  </si>
  <si>
    <t>관악구</t>
    <phoneticPr fontId="16" type="noConversion"/>
  </si>
  <si>
    <t>서초구</t>
    <phoneticPr fontId="16" type="noConversion"/>
  </si>
  <si>
    <t>강남구</t>
    <phoneticPr fontId="16" type="noConversion"/>
  </si>
  <si>
    <t>송파구</t>
    <phoneticPr fontId="16" type="noConversion"/>
  </si>
  <si>
    <t>신규</t>
    <phoneticPr fontId="16" type="noConversion"/>
  </si>
  <si>
    <t>성동구</t>
    <phoneticPr fontId="16" type="noConversion"/>
  </si>
  <si>
    <t>서울시</t>
    <phoneticPr fontId="16" type="noConversion"/>
  </si>
  <si>
    <t>2개소</t>
    <phoneticPr fontId="16" type="noConversion"/>
  </si>
  <si>
    <t>강동구</t>
    <phoneticPr fontId="16" type="noConversion"/>
  </si>
  <si>
    <t>등급별 개소</t>
    <phoneticPr fontId="16" type="noConversion"/>
  </si>
  <si>
    <t>점검방법</t>
    <phoneticPr fontId="16" type="noConversion"/>
  </si>
  <si>
    <t xml:space="preserve">ㅇ 공사장 지도점검시 수시교육
ㅇ 공사장 소음저감교육
ㅇ 소식지, 인터넷을 통한 소음저감 안내 </t>
    <phoneticPr fontId="16" type="noConversion"/>
  </si>
  <si>
    <t>생활환경과</t>
    <phoneticPr fontId="16" type="noConversion"/>
  </si>
  <si>
    <t>소음진동이동측정차량및 공사장
상시모니터링시스템 운영 등</t>
    <phoneticPr fontId="16" type="noConversion"/>
  </si>
  <si>
    <t>광진구</t>
    <phoneticPr fontId="16" type="noConversion"/>
  </si>
  <si>
    <t>강서구</t>
    <phoneticPr fontId="16" type="noConversion"/>
  </si>
  <si>
    <t>* 노인의료   복지시설 및 영유아보육시설 누락
* 공동주택 : 419 → 275</t>
    <phoneticPr fontId="16" type="noConversion"/>
  </si>
  <si>
    <t>전년도
2개에서
1개로 감소</t>
    <phoneticPr fontId="16" type="noConversion"/>
  </si>
  <si>
    <t>2. 용도지역별 배출업소 현황</t>
    <phoneticPr fontId="16" type="noConversion"/>
  </si>
  <si>
    <t>(단위 : 업소수)</t>
    <phoneticPr fontId="15" type="noConversion"/>
  </si>
  <si>
    <t>구       분</t>
    <phoneticPr fontId="16" type="noConversion"/>
  </si>
  <si>
    <t>배출업소수(2016)</t>
    <phoneticPr fontId="16" type="noConversion"/>
  </si>
  <si>
    <t>배출업소수(2015)</t>
    <phoneticPr fontId="16" type="noConversion"/>
  </si>
  <si>
    <t>구성비(%)</t>
    <phoneticPr fontId="16" type="noConversion"/>
  </si>
  <si>
    <t>비고</t>
    <phoneticPr fontId="16" type="noConversion"/>
  </si>
  <si>
    <t>전년도수정</t>
    <phoneticPr fontId="15" type="noConversion"/>
  </si>
  <si>
    <t>서울</t>
    <phoneticPr fontId="15" type="noConversion"/>
  </si>
  <si>
    <t>계</t>
    <phoneticPr fontId="16" type="noConversion"/>
  </si>
  <si>
    <t>국
토
이
용
계
획</t>
    <phoneticPr fontId="15" type="noConversion"/>
  </si>
  <si>
    <t>도시지역</t>
    <phoneticPr fontId="16" type="noConversion"/>
  </si>
  <si>
    <t>관리지역</t>
    <phoneticPr fontId="16" type="noConversion"/>
  </si>
  <si>
    <t>농림지역</t>
    <phoneticPr fontId="16" type="noConversion"/>
  </si>
  <si>
    <t>자연환경보전지역</t>
    <phoneticPr fontId="16" type="noConversion"/>
  </si>
  <si>
    <t>미지정지역</t>
    <phoneticPr fontId="16" type="noConversion"/>
  </si>
  <si>
    <t>도
시
지
역</t>
    <phoneticPr fontId="16" type="noConversion"/>
  </si>
  <si>
    <t>주거지역</t>
    <phoneticPr fontId="16" type="noConversion"/>
  </si>
  <si>
    <t>상업지역</t>
    <phoneticPr fontId="16" type="noConversion"/>
  </si>
  <si>
    <t>공업지역</t>
    <phoneticPr fontId="16" type="noConversion"/>
  </si>
  <si>
    <t>녹지지역</t>
    <phoneticPr fontId="16" type="noConversion"/>
  </si>
  <si>
    <t>종로구</t>
    <phoneticPr fontId="15" type="noConversion"/>
  </si>
  <si>
    <t>국
토
이
용
계
획</t>
    <phoneticPr fontId="16" type="noConversion"/>
  </si>
  <si>
    <t>중구</t>
    <phoneticPr fontId="15" type="noConversion"/>
  </si>
  <si>
    <t>-</t>
    <phoneticPr fontId="15" type="noConversion"/>
  </si>
  <si>
    <t>용산구</t>
    <phoneticPr fontId="15" type="noConversion"/>
  </si>
  <si>
    <t>성동구</t>
    <phoneticPr fontId="15" type="noConversion"/>
  </si>
  <si>
    <t>광진구</t>
    <phoneticPr fontId="15" type="noConversion"/>
  </si>
  <si>
    <t>동대문구</t>
    <phoneticPr fontId="15" type="noConversion"/>
  </si>
  <si>
    <t>중랑구</t>
    <phoneticPr fontId="15" type="noConversion"/>
  </si>
  <si>
    <t>성북구</t>
    <phoneticPr fontId="15" type="noConversion"/>
  </si>
  <si>
    <t>강북구</t>
    <phoneticPr fontId="15" type="noConversion"/>
  </si>
  <si>
    <t>도봉구</t>
    <phoneticPr fontId="15" type="noConversion"/>
  </si>
  <si>
    <t>노원구</t>
    <phoneticPr fontId="15" type="noConversion"/>
  </si>
  <si>
    <t>은평구</t>
    <phoneticPr fontId="15" type="noConversion"/>
  </si>
  <si>
    <t>서대문구</t>
    <phoneticPr fontId="15" type="noConversion"/>
  </si>
  <si>
    <t>마포구</t>
    <phoneticPr fontId="15" type="noConversion"/>
  </si>
  <si>
    <t>양천구</t>
    <phoneticPr fontId="15" type="noConversion"/>
  </si>
  <si>
    <t>강서구</t>
    <phoneticPr fontId="15" type="noConversion"/>
  </si>
  <si>
    <t>구로구</t>
    <phoneticPr fontId="15" type="noConversion"/>
  </si>
  <si>
    <t>금천구</t>
    <phoneticPr fontId="15" type="noConversion"/>
  </si>
  <si>
    <t>영등포구</t>
    <phoneticPr fontId="15" type="noConversion"/>
  </si>
  <si>
    <t>동작구</t>
    <phoneticPr fontId="15" type="noConversion"/>
  </si>
  <si>
    <t>관악구</t>
    <phoneticPr fontId="15" type="noConversion"/>
  </si>
  <si>
    <t>서초구</t>
    <phoneticPr fontId="15" type="noConversion"/>
  </si>
  <si>
    <t>강남구</t>
    <phoneticPr fontId="15" type="noConversion"/>
  </si>
  <si>
    <t>송파구</t>
    <phoneticPr fontId="15" type="noConversion"/>
  </si>
  <si>
    <t>강동구</t>
    <phoneticPr fontId="15" type="noConversion"/>
  </si>
  <si>
    <t>종로구</t>
    <phoneticPr fontId="16" type="noConversion"/>
  </si>
  <si>
    <t>중구</t>
    <phoneticPr fontId="16" type="noConversion"/>
  </si>
  <si>
    <t>용산구</t>
    <phoneticPr fontId="16" type="noConversion"/>
  </si>
  <si>
    <t>성동구</t>
    <phoneticPr fontId="16" type="noConversion"/>
  </si>
  <si>
    <t>광진구</t>
    <phoneticPr fontId="16" type="noConversion"/>
  </si>
  <si>
    <t>동대문구</t>
    <phoneticPr fontId="16" type="noConversion"/>
  </si>
  <si>
    <t>중랑구</t>
    <phoneticPr fontId="16" type="noConversion"/>
  </si>
  <si>
    <t>성북구</t>
    <phoneticPr fontId="16" type="noConversion"/>
  </si>
  <si>
    <t>강북구</t>
    <phoneticPr fontId="16" type="noConversion"/>
  </si>
  <si>
    <t>도봉구</t>
    <phoneticPr fontId="16" type="noConversion"/>
  </si>
  <si>
    <t>노원구</t>
    <phoneticPr fontId="16" type="noConversion"/>
  </si>
  <si>
    <t>은평구</t>
    <phoneticPr fontId="16" type="noConversion"/>
  </si>
  <si>
    <t>서대문구</t>
    <phoneticPr fontId="16" type="noConversion"/>
  </si>
  <si>
    <t>마포구</t>
    <phoneticPr fontId="16" type="noConversion"/>
  </si>
  <si>
    <t>양천구</t>
    <phoneticPr fontId="16" type="noConversion"/>
  </si>
  <si>
    <t>강서구</t>
    <phoneticPr fontId="16" type="noConversion"/>
  </si>
  <si>
    <t>구로구</t>
    <phoneticPr fontId="16" type="noConversion"/>
  </si>
  <si>
    <t>금천구</t>
    <phoneticPr fontId="16" type="noConversion"/>
  </si>
  <si>
    <t>영등포구</t>
    <phoneticPr fontId="16" type="noConversion"/>
  </si>
  <si>
    <t>동작구</t>
    <phoneticPr fontId="16" type="noConversion"/>
  </si>
  <si>
    <t>관악구</t>
    <phoneticPr fontId="16" type="noConversion"/>
  </si>
  <si>
    <t>수치수정함</t>
    <phoneticPr fontId="16" type="noConversion"/>
  </si>
  <si>
    <t>서초구</t>
    <phoneticPr fontId="16" type="noConversion"/>
  </si>
  <si>
    <t>강남구</t>
    <phoneticPr fontId="16" type="noConversion"/>
  </si>
  <si>
    <t>송파구</t>
    <phoneticPr fontId="16" type="noConversion"/>
  </si>
  <si>
    <t>강동구</t>
    <phoneticPr fontId="16" type="noConversion"/>
  </si>
  <si>
    <t>6개소</t>
    <phoneticPr fontId="16" type="noConversion"/>
  </si>
  <si>
    <t>5. 문의사항 : 기후환경본부 생활환경과 2133-3726</t>
    <phoneticPr fontId="16" type="noConversion"/>
  </si>
  <si>
    <t>소요액 (백만원)</t>
    <phoneticPr fontId="16" type="noConversion"/>
  </si>
  <si>
    <t>도시기반시설본부</t>
    <phoneticPr fontId="16" type="noConversion"/>
  </si>
  <si>
    <t>계</t>
    <phoneticPr fontId="16" type="noConversion"/>
  </si>
  <si>
    <t>SH공사</t>
    <phoneticPr fontId="16" type="noConversion"/>
  </si>
  <si>
    <t>서울시설관리공단</t>
    <phoneticPr fontId="16" type="noConversion"/>
  </si>
  <si>
    <t>종로구</t>
    <phoneticPr fontId="16" type="noConversion"/>
  </si>
  <si>
    <t>중구</t>
    <phoneticPr fontId="16" type="noConversion"/>
  </si>
  <si>
    <t>용산구</t>
    <phoneticPr fontId="16" type="noConversion"/>
  </si>
  <si>
    <t>성동구</t>
    <phoneticPr fontId="16" type="noConversion"/>
  </si>
  <si>
    <t>광진구</t>
    <phoneticPr fontId="16" type="noConversion"/>
  </si>
  <si>
    <t>동대문구</t>
    <phoneticPr fontId="16" type="noConversion"/>
  </si>
  <si>
    <t>중랑구</t>
    <phoneticPr fontId="16" type="noConversion"/>
  </si>
  <si>
    <t>성북구</t>
    <phoneticPr fontId="16" type="noConversion"/>
  </si>
  <si>
    <t>강북구</t>
    <phoneticPr fontId="16" type="noConversion"/>
  </si>
  <si>
    <t>도봉구</t>
    <phoneticPr fontId="16" type="noConversion"/>
  </si>
  <si>
    <t>노원구</t>
    <phoneticPr fontId="16" type="noConversion"/>
  </si>
  <si>
    <t>은평구</t>
    <phoneticPr fontId="16" type="noConversion"/>
  </si>
  <si>
    <t>서대문구</t>
    <phoneticPr fontId="16" type="noConversion"/>
  </si>
  <si>
    <t>마포구</t>
    <phoneticPr fontId="16" type="noConversion"/>
  </si>
  <si>
    <t>양천구</t>
    <phoneticPr fontId="16" type="noConversion"/>
  </si>
  <si>
    <t>강서구</t>
    <phoneticPr fontId="16" type="noConversion"/>
  </si>
  <si>
    <t>구로구</t>
    <phoneticPr fontId="16" type="noConversion"/>
  </si>
  <si>
    <t>금천구</t>
    <phoneticPr fontId="16" type="noConversion"/>
  </si>
  <si>
    <t>영등포구</t>
    <phoneticPr fontId="16" type="noConversion"/>
  </si>
  <si>
    <t>동작구</t>
    <phoneticPr fontId="16" type="noConversion"/>
  </si>
  <si>
    <t>관악구</t>
    <phoneticPr fontId="16" type="noConversion"/>
  </si>
  <si>
    <t>서초구</t>
    <phoneticPr fontId="16" type="noConversion"/>
  </si>
  <si>
    <t>강남구</t>
    <phoneticPr fontId="16" type="noConversion"/>
  </si>
  <si>
    <t>송파구</t>
    <phoneticPr fontId="16" type="noConversion"/>
  </si>
  <si>
    <t>강동구</t>
    <phoneticPr fontId="16" type="noConversion"/>
  </si>
  <si>
    <t>계</t>
    <phoneticPr fontId="16" type="noConversion"/>
  </si>
  <si>
    <t>2017.7~
2017.12</t>
    <phoneticPr fontId="16" type="noConversion"/>
  </si>
  <si>
    <t>※ 교통소음/이동소음 서울지역 해당없음</t>
    <phoneticPr fontId="16" type="noConversion"/>
  </si>
  <si>
    <t xml:space="preserve">15년 서울시 누계
</t>
    <phoneticPr fontId="16" type="noConversion"/>
  </si>
  <si>
    <t>서울(157)</t>
    <phoneticPr fontId="16" type="noConversion"/>
  </si>
  <si>
    <t>서울(157)</t>
    <phoneticPr fontId="16" type="noConversion"/>
  </si>
  <si>
    <t>157개소</t>
    <phoneticPr fontId="16" type="noConversion"/>
  </si>
  <si>
    <t>3-3.  종류별, 분야별 민원현황</t>
    <phoneticPr fontId="15" type="noConversion"/>
  </si>
  <si>
    <t>(단위 : 건수)</t>
    <phoneticPr fontId="16" type="noConversion"/>
  </si>
  <si>
    <t>구     분</t>
    <phoneticPr fontId="16" type="noConversion"/>
  </si>
  <si>
    <t>생활</t>
    <phoneticPr fontId="15" type="noConversion"/>
  </si>
  <si>
    <t>계</t>
    <phoneticPr fontId="15" type="noConversion"/>
  </si>
  <si>
    <t>도로</t>
    <phoneticPr fontId="15" type="noConversion"/>
  </si>
  <si>
    <t>철도</t>
    <phoneticPr fontId="15" type="noConversion"/>
  </si>
  <si>
    <t>항공기</t>
    <phoneticPr fontId="15" type="noConversion"/>
  </si>
  <si>
    <t>확성기</t>
    <phoneticPr fontId="15" type="noConversion"/>
  </si>
  <si>
    <t>공장</t>
    <phoneticPr fontId="15" type="noConversion"/>
  </si>
  <si>
    <t>사업장</t>
    <phoneticPr fontId="15" type="noConversion"/>
  </si>
  <si>
    <t>공사장</t>
    <phoneticPr fontId="15" type="noConversion"/>
  </si>
  <si>
    <t>이동소음</t>
    <phoneticPr fontId="15" type="noConversion"/>
  </si>
  <si>
    <t>개소음 등</t>
    <phoneticPr fontId="15" type="noConversion"/>
  </si>
  <si>
    <t>동일건물내 소음</t>
    <phoneticPr fontId="15" type="noConversion"/>
  </si>
  <si>
    <t>공동주택 층간소음</t>
    <phoneticPr fontId="15" type="noConversion"/>
  </si>
  <si>
    <t>기타</t>
    <phoneticPr fontId="15" type="noConversion"/>
  </si>
  <si>
    <t>총     계</t>
    <phoneticPr fontId="16" type="noConversion"/>
  </si>
  <si>
    <t>서울</t>
    <phoneticPr fontId="15" type="noConversion"/>
  </si>
  <si>
    <t>일
반
민
원</t>
    <phoneticPr fontId="16" type="noConversion"/>
  </si>
  <si>
    <t>소계</t>
    <phoneticPr fontId="16" type="noConversion"/>
  </si>
  <si>
    <t>예시</t>
    <phoneticPr fontId="15" type="noConversion"/>
  </si>
  <si>
    <t>진정</t>
    <phoneticPr fontId="16" type="noConversion"/>
  </si>
  <si>
    <t>구분</t>
    <phoneticPr fontId="16" type="noConversion"/>
  </si>
  <si>
    <t>년도</t>
    <phoneticPr fontId="16" type="noConversion"/>
  </si>
  <si>
    <t>환경관련 전체 민원</t>
    <phoneticPr fontId="16" type="noConversion"/>
  </si>
  <si>
    <t>소음진동 민원</t>
    <phoneticPr fontId="16" type="noConversion"/>
  </si>
  <si>
    <t>비고(%)</t>
    <phoneticPr fontId="16" type="noConversion"/>
  </si>
  <si>
    <t>질의</t>
    <phoneticPr fontId="16" type="noConversion"/>
  </si>
  <si>
    <t>서  울</t>
    <phoneticPr fontId="16" type="noConversion"/>
  </si>
  <si>
    <t>건의</t>
    <phoneticPr fontId="16" type="noConversion"/>
  </si>
  <si>
    <t>다
수
인
민
원</t>
    <phoneticPr fontId="16" type="noConversion"/>
  </si>
  <si>
    <t>소음진동 민원= 3-2, 3-3, 3-6 총계</t>
    <phoneticPr fontId="16" type="noConversion"/>
  </si>
  <si>
    <r>
      <t xml:space="preserve">※ </t>
    </r>
    <r>
      <rPr>
        <b/>
        <sz val="11"/>
        <color theme="1"/>
        <rFont val="돋움"/>
        <family val="3"/>
        <charset val="129"/>
      </rPr>
      <t>"개소음등"은</t>
    </r>
    <r>
      <rPr>
        <sz val="11"/>
        <color theme="1"/>
        <rFont val="돋움"/>
        <family val="3"/>
        <charset val="129"/>
      </rPr>
      <t xml:space="preserve"> 개소음을 포함한 동물소음, </t>
    </r>
    <r>
      <rPr>
        <b/>
        <sz val="11"/>
        <color theme="1"/>
        <rFont val="돋움"/>
        <family val="3"/>
        <charset val="129"/>
      </rPr>
      <t>"동일건물내 소음"</t>
    </r>
    <r>
      <rPr>
        <sz val="11"/>
        <color theme="1"/>
        <rFont val="돋움"/>
        <family val="3"/>
        <charset val="129"/>
      </rPr>
      <t xml:space="preserve">이라 함은 동일건물소음기준을 적용받는 
9개 사업장 및 </t>
    </r>
    <r>
      <rPr>
        <b/>
        <sz val="11"/>
        <color theme="1"/>
        <rFont val="돋움"/>
        <family val="3"/>
        <charset val="129"/>
      </rPr>
      <t>법적관리대상이 아닌 사업장</t>
    </r>
    <r>
      <rPr>
        <sz val="11"/>
        <color theme="1"/>
        <rFont val="돋움"/>
        <family val="3"/>
        <charset val="129"/>
      </rPr>
      <t>에서 발생하는 소음에 의한 피해 민원도 포함할것
※ 전년도 수정사항 발생 시 사유와 함께 비고란에 기재</t>
    </r>
    <phoneticPr fontId="15" type="noConversion"/>
  </si>
  <si>
    <t>종로구</t>
    <phoneticPr fontId="15" type="noConversion"/>
  </si>
  <si>
    <t>일
반
민
원</t>
    <phoneticPr fontId="15" type="noConversion"/>
  </si>
  <si>
    <t>중구</t>
    <phoneticPr fontId="15" type="noConversion"/>
  </si>
  <si>
    <t>용산구</t>
    <phoneticPr fontId="15" type="noConversion"/>
  </si>
  <si>
    <t>성동구</t>
    <phoneticPr fontId="15" type="noConversion"/>
  </si>
  <si>
    <t>광진구</t>
    <phoneticPr fontId="15" type="noConversion"/>
  </si>
  <si>
    <t>동대문구</t>
    <phoneticPr fontId="15" type="noConversion"/>
  </si>
  <si>
    <t>중랑구</t>
    <phoneticPr fontId="15" type="noConversion"/>
  </si>
  <si>
    <t>성북구</t>
    <phoneticPr fontId="15" type="noConversion"/>
  </si>
  <si>
    <t>강북구</t>
    <phoneticPr fontId="15" type="noConversion"/>
  </si>
  <si>
    <t>도봉구</t>
    <phoneticPr fontId="15" type="noConversion"/>
  </si>
  <si>
    <t>노원구</t>
    <phoneticPr fontId="15" type="noConversion"/>
  </si>
  <si>
    <t>은평구</t>
    <phoneticPr fontId="15" type="noConversion"/>
  </si>
  <si>
    <t>서대문구</t>
    <phoneticPr fontId="15" type="noConversion"/>
  </si>
  <si>
    <t>마포구</t>
    <phoneticPr fontId="15" type="noConversion"/>
  </si>
  <si>
    <t>양천구</t>
    <phoneticPr fontId="15" type="noConversion"/>
  </si>
  <si>
    <t>강서구</t>
    <phoneticPr fontId="15" type="noConversion"/>
  </si>
  <si>
    <t>구로구</t>
    <phoneticPr fontId="15" type="noConversion"/>
  </si>
  <si>
    <t>금천구</t>
    <phoneticPr fontId="15" type="noConversion"/>
  </si>
  <si>
    <t>영등포구</t>
    <phoneticPr fontId="15" type="noConversion"/>
  </si>
  <si>
    <t>동작구</t>
    <phoneticPr fontId="15" type="noConversion"/>
  </si>
  <si>
    <t>관악구</t>
    <phoneticPr fontId="15" type="noConversion"/>
  </si>
  <si>
    <t>서초구</t>
    <phoneticPr fontId="15" type="noConversion"/>
  </si>
  <si>
    <t>강남구</t>
    <phoneticPr fontId="15" type="noConversion"/>
  </si>
  <si>
    <t>송파구</t>
    <phoneticPr fontId="15" type="noConversion"/>
  </si>
  <si>
    <t>강동구</t>
    <phoneticPr fontId="15" type="noConversion"/>
  </si>
  <si>
    <t>3-2. 연도별, 분야별 민원현황</t>
    <phoneticPr fontId="15" type="noConversion"/>
  </si>
  <si>
    <t>연도별</t>
    <phoneticPr fontId="15" type="noConversion"/>
  </si>
  <si>
    <t>공장</t>
    <phoneticPr fontId="15" type="noConversion"/>
  </si>
  <si>
    <t>도로</t>
    <phoneticPr fontId="15" type="noConversion"/>
  </si>
  <si>
    <t>철도</t>
    <phoneticPr fontId="15" type="noConversion"/>
  </si>
  <si>
    <t>항공기</t>
    <phoneticPr fontId="15" type="noConversion"/>
  </si>
  <si>
    <t>확성기</t>
    <phoneticPr fontId="15" type="noConversion"/>
  </si>
  <si>
    <t>사업장</t>
    <phoneticPr fontId="15" type="noConversion"/>
  </si>
  <si>
    <t>공사장</t>
    <phoneticPr fontId="15" type="noConversion"/>
  </si>
  <si>
    <t>기타</t>
    <phoneticPr fontId="15" type="noConversion"/>
  </si>
  <si>
    <t>서울</t>
    <phoneticPr fontId="15" type="noConversion"/>
  </si>
  <si>
    <t>예시</t>
    <phoneticPr fontId="15" type="noConversion"/>
  </si>
  <si>
    <t>구분</t>
    <phoneticPr fontId="16" type="noConversion"/>
  </si>
  <si>
    <t>증가율(%)</t>
    <phoneticPr fontId="15" type="noConversion"/>
  </si>
  <si>
    <t>소음진동 민원= 3-2, 3-3, 3-6 총계</t>
    <phoneticPr fontId="16" type="noConversion"/>
  </si>
  <si>
    <t>5. 2016년 생활소음 · 진동규제  지도 · 점검실적</t>
    <phoneticPr fontId="15" type="noConversion"/>
  </si>
  <si>
    <t>구   분</t>
    <phoneticPr fontId="15" type="noConversion"/>
  </si>
  <si>
    <t>신고
접수건</t>
    <phoneticPr fontId="15" type="noConversion"/>
  </si>
  <si>
    <t>규제기준초과</t>
    <phoneticPr fontId="15" type="noConversion"/>
  </si>
  <si>
    <t>수정사항</t>
    <phoneticPr fontId="15" type="noConversion"/>
  </si>
  <si>
    <t>소음원의사용금지</t>
    <phoneticPr fontId="15" type="noConversion"/>
  </si>
  <si>
    <t>공사
중지</t>
    <phoneticPr fontId="15" type="noConversion"/>
  </si>
  <si>
    <t>시군구</t>
    <phoneticPr fontId="15" type="noConversion"/>
  </si>
  <si>
    <t>신고
미이행</t>
    <phoneticPr fontId="15" type="noConversion"/>
  </si>
  <si>
    <t>2015년도누락</t>
    <phoneticPr fontId="15" type="noConversion"/>
  </si>
  <si>
    <r>
      <t xml:space="preserve">
□ 자료작성시 유의사항
</t>
    </r>
    <r>
      <rPr>
        <sz val="12"/>
        <color theme="1"/>
        <rFont val="굴림체"/>
        <family val="3"/>
        <charset val="129"/>
      </rPr>
      <t xml:space="preserve">
  1. 개선명령 = 작업시간조정, 방음방진
     시설 설치, 소음발생행위 중지, 
     저소음건설기계 사용 등의 명령을 
     의미
  2. 과태료 및 고발은 행정처분과 같이 나가거나 
     따로 부과되는 건수 모두 포함하여 작성
  3. 작년도 수정사항 발생시 비고란에 사유와
     함께 기재
</t>
    </r>
    <phoneticPr fontId="15" type="noConversion"/>
  </si>
  <si>
    <r>
      <t>7. 방음벽 설치</t>
    </r>
    <r>
      <rPr>
        <sz val="18"/>
        <color theme="1"/>
        <rFont val="맑은 고딕"/>
        <family val="3"/>
        <charset val="129"/>
      </rPr>
      <t>·</t>
    </r>
    <r>
      <rPr>
        <sz val="18"/>
        <color theme="1"/>
        <rFont val="HY헤드라인M"/>
        <family val="1"/>
        <charset val="129"/>
      </rPr>
      <t>교체 현황</t>
    </r>
    <phoneticPr fontId="15" type="noConversion"/>
  </si>
  <si>
    <t>시군구</t>
    <phoneticPr fontId="16" type="noConversion"/>
  </si>
  <si>
    <t>2016년 교체 설치실적</t>
    <phoneticPr fontId="16" type="noConversion"/>
  </si>
  <si>
    <t>개소</t>
    <phoneticPr fontId="16" type="noConversion"/>
  </si>
  <si>
    <t>길이(km)</t>
    <phoneticPr fontId="16" type="noConversion"/>
  </si>
  <si>
    <t>총  계</t>
    <phoneticPr fontId="16" type="noConversion"/>
  </si>
  <si>
    <t>종로구</t>
    <phoneticPr fontId="16" type="noConversion"/>
  </si>
  <si>
    <t>(단위: 개소)</t>
    <phoneticPr fontId="16" type="noConversion"/>
  </si>
  <si>
    <t>학교</t>
    <phoneticPr fontId="16" type="noConversion"/>
  </si>
  <si>
    <t>공동주택</t>
    <phoneticPr fontId="16" type="noConversion"/>
  </si>
  <si>
    <t>공공도서관</t>
    <phoneticPr fontId="16" type="noConversion"/>
  </si>
  <si>
    <t>노인의료
복시시설</t>
    <phoneticPr fontId="16" type="noConversion"/>
  </si>
  <si>
    <t>착오기제(6→5)</t>
    <phoneticPr fontId="16" type="noConversion"/>
  </si>
  <si>
    <t>학교1
도서관1 추가</t>
    <phoneticPr fontId="1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</si>
</sst>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1" formatCode="_-* #,##0_-;\-* #,##0_-;_-* &quot;-&quot;_-;_-@_-"/>
    <numFmt numFmtId="43" formatCode="_-* #,##0.00_-;\-* #,##0.00_-;_-* &quot;-&quot;??_-;_-@_-"/>
    <numFmt numFmtId="176" formatCode="#,##0_ "/>
    <numFmt numFmtId="177" formatCode="0_ "/>
    <numFmt numFmtId="178" formatCode="_-* #,##0.0_-;\-* #,##0.0_-;_-* &quot;-&quot;??_-;_-@_-"/>
    <numFmt numFmtId="179" formatCode="0.0%"/>
    <numFmt numFmtId="180" formatCode="0.0_);[Red]\(0.0\)"/>
    <numFmt numFmtId="181" formatCode="_-* #,##0.0_-;\-* #,##0.0_-;_-* &quot;-&quot;?_-;_-@_-"/>
    <numFmt numFmtId="182" formatCode="0.0_ "/>
    <numFmt numFmtId="183" formatCode="_-* #,##0.000_-;\-* #,##0.000_-;_-* &quot;-&quot;_-;_-@_-"/>
    <numFmt numFmtId="184" formatCode="#,##0_);[Red]\(#,##0\)"/>
    <numFmt numFmtId="185" formatCode="#,##0.000_);[Red]\(#,##0.000\)"/>
    <numFmt numFmtId="186" formatCode="0.00_);[Red]\(0.00\)"/>
    <numFmt numFmtId="187" formatCode="0.000_ "/>
    <numFmt numFmtId="188" formatCode="0.00_ "/>
    <numFmt numFmtId="189" formatCode="0.000_);[Red]\(0.000\)"/>
    <numFmt numFmtId="190" formatCode="#,##0.000;[Red]#,##0.000"/>
    <numFmt numFmtId="191" formatCode="0_);[Red]\(0\)"/>
    <numFmt numFmtId="192" formatCode="_-* #,##0.000_-;\-* #,##0.000_-;_-* &quot;-&quot;???_-;_-@_-"/>
    <numFmt numFmtId="193" formatCode="_-* #,##0_-;\-* #,##0_-;_-* &quot;-&quot;???_-;_-@_-"/>
    <numFmt numFmtId="194" formatCode="mm&quot;월&quot;\ dd&quot;일&quot;"/>
    <numFmt numFmtId="195" formatCode="0.0000_);[Red]\(0.0000\)"/>
    <numFmt numFmtId="196" formatCode="_-* #,##0.00_-;\-* #,##0.00_-;_-* &quot;-&quot;_-;_-@_-"/>
    <numFmt numFmtId="197" formatCode="#,##0.00_);[Red]\(#,##0.00\)"/>
  </numFmts>
  <fonts count="128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0"/>
      <name val="돋움"/>
      <family val="3"/>
      <charset val="129"/>
    </font>
    <font>
      <sz val="8"/>
      <name val="돋움"/>
      <family val="3"/>
      <charset val="129"/>
    </font>
    <font>
      <sz val="14"/>
      <name val="바탕"/>
      <family val="1"/>
      <charset val="129"/>
    </font>
    <font>
      <sz val="11"/>
      <name val="돋움"/>
      <family val="3"/>
      <charset val="129"/>
    </font>
    <font>
      <sz val="12"/>
      <name val="돋움"/>
      <family val="3"/>
      <charset val="129"/>
    </font>
    <font>
      <sz val="14"/>
      <name val="돋움"/>
      <family val="3"/>
      <charset val="129"/>
    </font>
    <font>
      <sz val="16"/>
      <name val="돋움"/>
      <family val="3"/>
      <charset val="129"/>
    </font>
    <font>
      <b/>
      <sz val="11"/>
      <name val="돋움"/>
      <family val="3"/>
      <charset val="129"/>
    </font>
    <font>
      <sz val="11"/>
      <name val="굴림"/>
      <family val="3"/>
      <charset val="129"/>
    </font>
    <font>
      <sz val="9"/>
      <name val="굴림"/>
      <family val="3"/>
      <charset val="129"/>
    </font>
    <font>
      <b/>
      <sz val="18"/>
      <name val="돋움"/>
      <family val="3"/>
      <charset val="129"/>
    </font>
    <font>
      <b/>
      <sz val="12"/>
      <name val="돋움"/>
      <family val="3"/>
      <charset val="129"/>
    </font>
    <font>
      <b/>
      <sz val="17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sz val="11"/>
      <name val="굴림체"/>
      <family val="3"/>
      <charset val="129"/>
    </font>
    <font>
      <sz val="10"/>
      <color rgb="FFFF0000"/>
      <name val="돋움"/>
      <family val="3"/>
      <charset val="129"/>
    </font>
    <font>
      <b/>
      <sz val="11"/>
      <name val="굴림체"/>
      <family val="3"/>
      <charset val="129"/>
    </font>
    <font>
      <sz val="10"/>
      <name val="굴림"/>
      <family val="3"/>
      <charset val="129"/>
    </font>
    <font>
      <sz val="11"/>
      <name val="08서울남산체 L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1"/>
      <name val="돋움"/>
      <family val="3"/>
      <charset val="129"/>
    </font>
    <font>
      <b/>
      <sz val="10"/>
      <name val="돋움"/>
      <family val="3"/>
      <charset val="129"/>
    </font>
    <font>
      <sz val="11"/>
      <color rgb="FF7030A0"/>
      <name val="돋움"/>
      <family val="3"/>
      <charset val="129"/>
    </font>
    <font>
      <sz val="12"/>
      <name val="HY헤드라인M"/>
      <family val="1"/>
      <charset val="129"/>
    </font>
    <font>
      <sz val="18"/>
      <name val="HY헤드라인M"/>
      <family val="1"/>
      <charset val="129"/>
    </font>
    <font>
      <sz val="14"/>
      <name val="HY헤드라인M"/>
      <family val="1"/>
      <charset val="129"/>
    </font>
    <font>
      <b/>
      <sz val="9"/>
      <name val="굴림"/>
      <family val="3"/>
      <charset val="129"/>
    </font>
    <font>
      <b/>
      <sz val="12"/>
      <name val="굴림"/>
      <family val="3"/>
      <charset val="129"/>
    </font>
    <font>
      <sz val="12"/>
      <name val="굴림"/>
      <family val="3"/>
      <charset val="129"/>
    </font>
    <font>
      <b/>
      <sz val="20"/>
      <name val="HY헤드라인M"/>
      <family val="1"/>
      <charset val="129"/>
    </font>
    <font>
      <sz val="11"/>
      <name val="HY헤드라인M"/>
      <family val="1"/>
      <charset val="129"/>
    </font>
    <font>
      <b/>
      <sz val="11"/>
      <color theme="1"/>
      <name val="굴림"/>
      <family val="3"/>
      <charset val="129"/>
    </font>
    <font>
      <sz val="11"/>
      <color theme="1"/>
      <name val="굴림"/>
      <family val="3"/>
      <charset val="129"/>
    </font>
    <font>
      <sz val="12"/>
      <color theme="1"/>
      <name val="굴림"/>
      <family val="3"/>
      <charset val="129"/>
    </font>
    <font>
      <sz val="12"/>
      <name val="굴림체"/>
      <family val="3"/>
      <charset val="129"/>
    </font>
    <font>
      <sz val="11"/>
      <color rgb="FF000000"/>
      <name val="돋움"/>
      <family val="3"/>
      <charset val="129"/>
    </font>
    <font>
      <sz val="8"/>
      <name val="맑은 고딕"/>
      <family val="2"/>
      <charset val="129"/>
      <scheme val="minor"/>
    </font>
    <font>
      <sz val="10"/>
      <color theme="1"/>
      <name val="굴림"/>
      <family val="3"/>
      <charset val="129"/>
    </font>
    <font>
      <sz val="10"/>
      <color indexed="8"/>
      <name val="굴림"/>
      <family val="3"/>
      <charset val="129"/>
    </font>
    <font>
      <sz val="10"/>
      <color rgb="FF000000"/>
      <name val="굴림"/>
      <family val="3"/>
      <charset val="129"/>
    </font>
    <font>
      <sz val="11"/>
      <color rgb="FFFF0000"/>
      <name val="돋움"/>
      <family val="3"/>
      <charset val="129"/>
    </font>
    <font>
      <sz val="12"/>
      <color indexed="8"/>
      <name val="돋움"/>
      <family val="3"/>
      <charset val="129"/>
    </font>
    <font>
      <b/>
      <sz val="16"/>
      <color rgb="FFFF0000"/>
      <name val="굴림"/>
      <family val="3"/>
      <charset val="129"/>
    </font>
    <font>
      <b/>
      <sz val="16"/>
      <name val="굴림"/>
      <family val="3"/>
      <charset val="129"/>
    </font>
    <font>
      <b/>
      <sz val="12"/>
      <name val="굴림체"/>
      <family val="3"/>
      <charset val="129"/>
    </font>
    <font>
      <sz val="12"/>
      <name val="휴먼둥근헤드라인"/>
      <family val="1"/>
      <charset val="129"/>
    </font>
    <font>
      <b/>
      <sz val="14"/>
      <name val="바탕"/>
      <family val="1"/>
      <charset val="129"/>
    </font>
    <font>
      <sz val="8"/>
      <name val="맑은 고딕"/>
      <family val="3"/>
      <charset val="129"/>
    </font>
    <font>
      <sz val="10"/>
      <name val="돋움"/>
      <family val="3"/>
      <charset val="129"/>
    </font>
    <font>
      <sz val="14"/>
      <color theme="1"/>
      <name val="HY헤드라인M"/>
      <family val="1"/>
      <charset val="129"/>
    </font>
    <font>
      <sz val="17"/>
      <color theme="1"/>
      <name val="돋움"/>
      <family val="3"/>
      <charset val="129"/>
    </font>
    <font>
      <b/>
      <sz val="16"/>
      <color theme="1"/>
      <name val="돋움"/>
      <family val="3"/>
      <charset val="129"/>
    </font>
    <font>
      <sz val="16"/>
      <color theme="1"/>
      <name val="돋움"/>
      <family val="3"/>
      <charset val="129"/>
    </font>
    <font>
      <b/>
      <sz val="12"/>
      <color theme="1"/>
      <name val="돋움"/>
      <family val="3"/>
      <charset val="129"/>
    </font>
    <font>
      <sz val="14"/>
      <color theme="1"/>
      <name val="돋움"/>
      <family val="3"/>
      <charset val="129"/>
    </font>
    <font>
      <b/>
      <sz val="16"/>
      <color theme="1"/>
      <name val="굴림"/>
      <family val="3"/>
      <charset val="129"/>
    </font>
    <font>
      <b/>
      <sz val="11"/>
      <color theme="1"/>
      <name val="돋움"/>
      <family val="3"/>
      <charset val="129"/>
    </font>
    <font>
      <sz val="15"/>
      <name val="돋움"/>
      <family val="3"/>
      <charset val="129"/>
    </font>
    <font>
      <b/>
      <sz val="11"/>
      <color indexed="81"/>
      <name val="돋움"/>
      <family val="3"/>
      <charset val="129"/>
    </font>
    <font>
      <b/>
      <sz val="11"/>
      <color indexed="81"/>
      <name val="Tahoma"/>
      <family val="2"/>
    </font>
    <font>
      <sz val="10"/>
      <color rgb="FFFF0000"/>
      <name val="굴림"/>
      <family val="3"/>
      <charset val="129"/>
    </font>
    <font>
      <sz val="9"/>
      <color indexed="81"/>
      <name val="Tahoma"/>
      <family val="2"/>
    </font>
    <font>
      <sz val="9"/>
      <color rgb="FF000000"/>
      <name val="굴림"/>
      <family val="3"/>
      <charset val="129"/>
    </font>
    <font>
      <sz val="9"/>
      <color rgb="FFFF0000"/>
      <name val="굴림"/>
      <family val="3"/>
      <charset val="129"/>
    </font>
    <font>
      <b/>
      <sz val="14"/>
      <name val="굴림"/>
      <family val="3"/>
      <charset val="129"/>
    </font>
    <font>
      <b/>
      <sz val="12"/>
      <color rgb="FFFF0000"/>
      <name val="굴림"/>
      <family val="3"/>
      <charset val="129"/>
    </font>
    <font>
      <b/>
      <sz val="12"/>
      <color indexed="10"/>
      <name val="맑은 고딕"/>
      <family val="3"/>
      <charset val="129"/>
    </font>
    <font>
      <sz val="14"/>
      <name val="맑은 고딕"/>
      <family val="3"/>
      <charset val="129"/>
    </font>
    <font>
      <b/>
      <sz val="15"/>
      <name val="돋움"/>
      <family val="3"/>
      <charset val="129"/>
    </font>
    <font>
      <b/>
      <sz val="15"/>
      <color rgb="FFFF0000"/>
      <name val="돋움"/>
      <family val="3"/>
      <charset val="129"/>
    </font>
    <font>
      <b/>
      <sz val="15"/>
      <color rgb="FFFF0000"/>
      <name val="맑은 고딕"/>
      <family val="3"/>
      <charset val="129"/>
    </font>
    <font>
      <b/>
      <sz val="15"/>
      <name val="굴림"/>
      <family val="3"/>
      <charset val="129"/>
    </font>
    <font>
      <b/>
      <sz val="11"/>
      <name val="맑은 고딕"/>
      <family val="3"/>
      <charset val="129"/>
    </font>
    <font>
      <b/>
      <sz val="9"/>
      <color indexed="81"/>
      <name val="Tahoma"/>
      <family val="2"/>
    </font>
    <font>
      <b/>
      <sz val="10"/>
      <color indexed="81"/>
      <name val="돋움"/>
      <family val="3"/>
      <charset val="129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12"/>
      <color indexed="81"/>
      <name val="돋움"/>
      <family val="3"/>
      <charset val="129"/>
    </font>
    <font>
      <b/>
      <sz val="12"/>
      <color indexed="81"/>
      <name val="Tahoma"/>
      <family val="2"/>
    </font>
    <font>
      <sz val="11"/>
      <color rgb="FFFF0000"/>
      <name val="굴림"/>
      <family val="3"/>
      <charset val="129"/>
    </font>
    <font>
      <sz val="10"/>
      <color indexed="8"/>
      <name val="돋움"/>
      <family val="3"/>
      <charset val="129"/>
    </font>
    <font>
      <sz val="10"/>
      <color rgb="FF000000"/>
      <name val="돋움"/>
      <family val="3"/>
      <charset val="129"/>
    </font>
    <font>
      <sz val="11"/>
      <color rgb="FF002060"/>
      <name val="굴림"/>
      <family val="3"/>
      <charset val="129"/>
    </font>
    <font>
      <sz val="11"/>
      <color rgb="FF000000"/>
      <name val="맑은 고딕"/>
      <family val="3"/>
      <charset val="129"/>
    </font>
    <font>
      <sz val="9"/>
      <color rgb="FFFF0000"/>
      <name val="바탕"/>
      <family val="1"/>
      <charset val="129"/>
    </font>
    <font>
      <sz val="14"/>
      <color rgb="FFFF0000"/>
      <name val="바탕"/>
      <family val="1"/>
      <charset val="129"/>
    </font>
    <font>
      <sz val="10"/>
      <color rgb="FFFF0000"/>
      <name val="08서울남산체 L"/>
      <family val="1"/>
      <charset val="129"/>
    </font>
    <font>
      <sz val="18"/>
      <color theme="1"/>
      <name val="HY헤드라인M"/>
      <family val="1"/>
      <charset val="129"/>
    </font>
    <font>
      <sz val="14"/>
      <color theme="1"/>
      <name val="바탕"/>
      <family val="1"/>
      <charset val="129"/>
    </font>
    <font>
      <sz val="10"/>
      <color theme="1"/>
      <name val="바탕"/>
      <family val="1"/>
      <charset val="129"/>
    </font>
    <font>
      <sz val="9"/>
      <color indexed="8"/>
      <name val="굴림"/>
      <family val="3"/>
      <charset val="129"/>
    </font>
    <font>
      <sz val="12"/>
      <color rgb="FFFF0000"/>
      <name val="굴림"/>
      <family val="3"/>
      <charset val="129"/>
    </font>
    <font>
      <b/>
      <sz val="11"/>
      <color rgb="FFFF0000"/>
      <name val="돋움"/>
      <family val="3"/>
      <charset val="129"/>
    </font>
    <font>
      <b/>
      <sz val="10"/>
      <color rgb="FFFF0000"/>
      <name val="굴림"/>
      <family val="3"/>
      <charset val="129"/>
    </font>
    <font>
      <sz val="14"/>
      <color theme="1"/>
      <name val="굴림"/>
      <family val="3"/>
      <charset val="129"/>
    </font>
    <font>
      <b/>
      <sz val="20"/>
      <color theme="1"/>
      <name val="굴림"/>
      <family val="3"/>
      <charset val="129"/>
    </font>
    <font>
      <b/>
      <sz val="10"/>
      <color theme="1"/>
      <name val="굴림"/>
      <family val="3"/>
      <charset val="129"/>
    </font>
    <font>
      <sz val="11"/>
      <color theme="1"/>
      <name val="바탕"/>
      <family val="1"/>
      <charset val="129"/>
    </font>
    <font>
      <b/>
      <sz val="9"/>
      <color theme="1"/>
      <name val="굴림"/>
      <family val="3"/>
      <charset val="129"/>
    </font>
    <font>
      <sz val="9"/>
      <color theme="1"/>
      <name val="굴림"/>
      <family val="3"/>
      <charset val="129"/>
    </font>
    <font>
      <sz val="12"/>
      <color theme="1"/>
      <name val="휴먼둥근헤드라인"/>
      <family val="1"/>
      <charset val="129"/>
    </font>
    <font>
      <b/>
      <sz val="14"/>
      <color theme="1"/>
      <name val="HY헤드라인M"/>
      <family val="1"/>
      <charset val="129"/>
    </font>
    <font>
      <b/>
      <sz val="20"/>
      <color theme="1"/>
      <name val="돋움"/>
      <family val="3"/>
      <charset val="129"/>
    </font>
    <font>
      <b/>
      <sz val="12"/>
      <color theme="1"/>
      <name val="굴림"/>
      <family val="3"/>
      <charset val="129"/>
    </font>
    <font>
      <sz val="12"/>
      <color theme="1"/>
      <name val="바탕"/>
      <family val="1"/>
      <charset val="129"/>
    </font>
    <font>
      <b/>
      <sz val="12"/>
      <color theme="1"/>
      <name val="굴림체"/>
      <family val="3"/>
      <charset val="129"/>
    </font>
    <font>
      <sz val="12"/>
      <color theme="1"/>
      <name val="굴림체"/>
      <family val="3"/>
      <charset val="129"/>
    </font>
    <font>
      <sz val="8"/>
      <color theme="1"/>
      <name val="바탕"/>
      <family val="1"/>
      <charset val="129"/>
    </font>
    <font>
      <sz val="18"/>
      <color theme="1"/>
      <name val="맑은 고딕"/>
      <family val="3"/>
      <charset val="129"/>
    </font>
    <font>
      <sz val="11"/>
      <color theme="1"/>
      <name val="08서울남산체 L"/>
      <family val="1"/>
      <charset val="129"/>
    </font>
    <font>
      <sz val="11"/>
      <color theme="1"/>
      <name val="HY울릉도M"/>
      <family val="1"/>
      <charset val="129"/>
    </font>
    <font>
      <sz val="10"/>
      <name val="맑은 고딕"/>
      <family val="2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7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233">
    <xf numFmtId="0" fontId="0" fillId="0" borderId="0"/>
    <xf numFmtId="9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0" borderId="0">
      <alignment horizontal="center" vertical="center" shrinkToFit="1"/>
    </xf>
    <xf numFmtId="0" fontId="14" fillId="0" borderId="0"/>
    <xf numFmtId="41" fontId="14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0" fontId="14" fillId="0" borderId="0"/>
    <xf numFmtId="41" fontId="14" fillId="0" borderId="0" applyFont="0" applyFill="0" applyBorder="0" applyAlignment="0" applyProtection="0"/>
    <xf numFmtId="0" fontId="14" fillId="0" borderId="0"/>
    <xf numFmtId="41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178" fontId="14" fillId="0" borderId="0"/>
    <xf numFmtId="0" fontId="14" fillId="0" borderId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4" fillId="0" borderId="0"/>
    <xf numFmtId="41" fontId="14" fillId="0" borderId="0" applyFont="0" applyFill="0" applyBorder="0" applyAlignment="0" applyProtection="0"/>
    <xf numFmtId="0" fontId="13" fillId="0" borderId="0">
      <alignment vertical="center"/>
    </xf>
    <xf numFmtId="0" fontId="51" fillId="0" borderId="0"/>
    <xf numFmtId="0" fontId="14" fillId="0" borderId="0"/>
    <xf numFmtId="0" fontId="12" fillId="0" borderId="0">
      <alignment vertical="center"/>
    </xf>
    <xf numFmtId="0" fontId="11" fillId="0" borderId="0">
      <alignment vertical="center"/>
    </xf>
    <xf numFmtId="0" fontId="51" fillId="0" borderId="0"/>
    <xf numFmtId="9" fontId="51" fillId="0" borderId="0"/>
    <xf numFmtId="41" fontId="51" fillId="0" borderId="0"/>
    <xf numFmtId="41" fontId="51" fillId="0" borderId="0">
      <alignment vertical="center"/>
    </xf>
    <xf numFmtId="41" fontId="99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41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>
      <alignment vertical="center"/>
    </xf>
    <xf numFmtId="0" fontId="51" fillId="0" borderId="0"/>
    <xf numFmtId="41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0" fontId="51" fillId="0" borderId="0"/>
    <xf numFmtId="41" fontId="51" fillId="0" borderId="0"/>
    <xf numFmtId="0" fontId="51" fillId="0" borderId="0"/>
    <xf numFmtId="41" fontId="51" fillId="0" borderId="0"/>
    <xf numFmtId="9" fontId="51" fillId="0" borderId="0"/>
    <xf numFmtId="41" fontId="51" fillId="0" borderId="0"/>
    <xf numFmtId="178" fontId="51" fillId="0" borderId="0"/>
    <xf numFmtId="0" fontId="51" fillId="0" borderId="0"/>
    <xf numFmtId="9" fontId="51" fillId="0" borderId="0"/>
    <xf numFmtId="9" fontId="51" fillId="0" borderId="0"/>
    <xf numFmtId="41" fontId="51" fillId="0" borderId="0">
      <alignment vertical="center"/>
    </xf>
    <xf numFmtId="41" fontId="51" fillId="0" borderId="0">
      <alignment vertical="center"/>
    </xf>
    <xf numFmtId="0" fontId="51" fillId="0" borderId="0"/>
    <xf numFmtId="41" fontId="14" fillId="0" borderId="0" applyFont="0" applyFill="0" applyBorder="0" applyAlignment="0" applyProtection="0"/>
    <xf numFmtId="0" fontId="11" fillId="0" borderId="0">
      <alignment vertical="center"/>
    </xf>
    <xf numFmtId="9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51" fillId="0" borderId="0"/>
    <xf numFmtId="9" fontId="51" fillId="0" borderId="0"/>
    <xf numFmtId="41" fontId="51" fillId="0" borderId="0"/>
    <xf numFmtId="41" fontId="51" fillId="0" borderId="0"/>
    <xf numFmtId="41" fontId="51" fillId="0" borderId="0"/>
    <xf numFmtId="41" fontId="51" fillId="0" borderId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35" fillId="0" borderId="0">
      <alignment vertical="center"/>
    </xf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35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41" fontId="14" fillId="0" borderId="0" applyFont="0" applyFill="0" applyBorder="0" applyAlignment="0" applyProtection="0"/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9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5" fillId="0" borderId="0">
      <alignment vertical="center"/>
    </xf>
    <xf numFmtId="0" fontId="35" fillId="0" borderId="0">
      <alignment vertical="center"/>
    </xf>
    <xf numFmtId="41" fontId="51" fillId="0" borderId="0"/>
    <xf numFmtId="0" fontId="5" fillId="0" borderId="0">
      <alignment vertical="center"/>
    </xf>
    <xf numFmtId="0" fontId="35" fillId="0" borderId="0">
      <alignment vertical="center"/>
    </xf>
    <xf numFmtId="41" fontId="51" fillId="0" borderId="0"/>
    <xf numFmtId="0" fontId="35" fillId="0" borderId="0">
      <alignment vertical="center"/>
    </xf>
    <xf numFmtId="41" fontId="51" fillId="0" borderId="0"/>
    <xf numFmtId="41" fontId="51" fillId="0" borderId="0"/>
    <xf numFmtId="41" fontId="51" fillId="0" borderId="0"/>
    <xf numFmtId="0" fontId="35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797">
    <xf numFmtId="0" fontId="0" fillId="0" borderId="0" xfId="0"/>
    <xf numFmtId="0" fontId="14" fillId="0" borderId="0" xfId="3">
      <alignment horizontal="center" vertical="center" shrinkToFit="1"/>
    </xf>
    <xf numFmtId="0" fontId="15" fillId="0" borderId="0" xfId="3" applyFont="1" applyAlignment="1">
      <alignment horizontal="left" vertical="center"/>
    </xf>
    <xf numFmtId="0" fontId="14" fillId="0" borderId="0" xfId="3" applyAlignment="1">
      <alignment horizontal="center" vertical="center" shrinkToFit="1"/>
    </xf>
    <xf numFmtId="0" fontId="17" fillId="0" borderId="0" xfId="3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5" fillId="0" borderId="0" xfId="3" applyFont="1" applyAlignment="1">
      <alignment horizontal="center" vertical="center"/>
    </xf>
    <xf numFmtId="0" fontId="21" fillId="0" borderId="0" xfId="0" applyFont="1" applyAlignment="1">
      <alignment vertical="center"/>
    </xf>
    <xf numFmtId="0" fontId="0" fillId="0" borderId="0" xfId="0" applyFill="1" applyBorder="1" applyAlignment="1">
      <alignment vertical="top" wrapText="1"/>
    </xf>
    <xf numFmtId="0" fontId="0" fillId="0" borderId="0" xfId="0" applyAlignment="1">
      <alignment vertical="center"/>
    </xf>
    <xf numFmtId="0" fontId="34" fillId="0" borderId="0" xfId="0" applyFont="1"/>
    <xf numFmtId="0" fontId="23" fillId="0" borderId="1" xfId="0" applyFont="1" applyBorder="1" applyAlignment="1">
      <alignment horizontal="left" vertical="center" wrapText="1"/>
    </xf>
    <xf numFmtId="0" fontId="22" fillId="0" borderId="0" xfId="0" applyFont="1"/>
    <xf numFmtId="0" fontId="0" fillId="0" borderId="0" xfId="0" applyAlignment="1">
      <alignment horizontal="left" vertical="center"/>
    </xf>
    <xf numFmtId="0" fontId="0" fillId="0" borderId="0" xfId="0" applyFill="1"/>
    <xf numFmtId="0" fontId="19" fillId="0" borderId="0" xfId="0" applyFont="1"/>
    <xf numFmtId="0" fontId="26" fillId="0" borderId="0" xfId="3" applyFont="1" applyAlignment="1">
      <alignment horizontal="center" vertical="center"/>
    </xf>
    <xf numFmtId="41" fontId="37" fillId="0" borderId="0" xfId="2" applyFont="1" applyAlignment="1">
      <alignment horizontal="center" vertical="center"/>
    </xf>
    <xf numFmtId="0" fontId="0" fillId="0" borderId="0" xfId="0"/>
    <xf numFmtId="0" fontId="22" fillId="0" borderId="0" xfId="0" applyFont="1"/>
    <xf numFmtId="0" fontId="41" fillId="0" borderId="0" xfId="3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Font="1"/>
    <xf numFmtId="0" fontId="41" fillId="0" borderId="0" xfId="0" applyFont="1" applyAlignment="1">
      <alignment horizontal="left" vertical="center"/>
    </xf>
    <xf numFmtId="0" fontId="0" fillId="0" borderId="0" xfId="0" applyAlignment="1"/>
    <xf numFmtId="0" fontId="28" fillId="0" borderId="7" xfId="0" applyFont="1" applyBorder="1" applyAlignment="1">
      <alignment horizontal="center" vertical="center"/>
    </xf>
    <xf numFmtId="0" fontId="27" fillId="0" borderId="0" xfId="3" applyFont="1" applyAlignment="1">
      <alignment horizontal="left" vertical="center"/>
    </xf>
    <xf numFmtId="0" fontId="41" fillId="0" borderId="0" xfId="0" applyFont="1" applyAlignment="1"/>
    <xf numFmtId="0" fontId="33" fillId="0" borderId="0" xfId="3" applyFont="1" applyAlignment="1">
      <alignment horizontal="right" vertical="center" shrinkToFit="1"/>
    </xf>
    <xf numFmtId="0" fontId="14" fillId="0" borderId="0" xfId="0" applyFont="1"/>
    <xf numFmtId="0" fontId="14" fillId="0" borderId="0" xfId="0" applyFont="1" applyFill="1"/>
    <xf numFmtId="0" fontId="23" fillId="3" borderId="34" xfId="0" applyFont="1" applyFill="1" applyBorder="1" applyAlignment="1">
      <alignment horizontal="center" vertical="center" wrapText="1"/>
    </xf>
    <xf numFmtId="0" fontId="23" fillId="3" borderId="35" xfId="0" applyFont="1" applyFill="1" applyBorder="1" applyAlignment="1">
      <alignment horizontal="center" vertical="center" wrapText="1"/>
    </xf>
    <xf numFmtId="0" fontId="27" fillId="0" borderId="0" xfId="3" applyFont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8" fillId="0" borderId="30" xfId="0" applyFont="1" applyBorder="1" applyAlignment="1">
      <alignment horizontal="center" vertical="center"/>
    </xf>
    <xf numFmtId="0" fontId="28" fillId="0" borderId="21" xfId="0" applyFont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41" fillId="0" borderId="0" xfId="3" applyFont="1" applyFill="1" applyAlignment="1">
      <alignment vertical="center"/>
    </xf>
    <xf numFmtId="0" fontId="14" fillId="0" borderId="0" xfId="0" applyFont="1" applyFill="1" applyAlignment="1">
      <alignment horizontal="center"/>
    </xf>
    <xf numFmtId="0" fontId="23" fillId="0" borderId="0" xfId="0" applyFont="1" applyAlignment="1">
      <alignment wrapText="1"/>
    </xf>
    <xf numFmtId="0" fontId="23" fillId="0" borderId="0" xfId="0" applyFont="1"/>
    <xf numFmtId="183" fontId="28" fillId="3" borderId="3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8" fillId="0" borderId="30" xfId="0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 shrinkToFit="1"/>
    </xf>
    <xf numFmtId="0" fontId="0" fillId="0" borderId="0" xfId="0" applyFont="1" applyAlignment="1">
      <alignment vertical="center"/>
    </xf>
    <xf numFmtId="0" fontId="22" fillId="0" borderId="0" xfId="3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8" fillId="0" borderId="0" xfId="0" applyFont="1" applyAlignment="1"/>
    <xf numFmtId="41" fontId="41" fillId="0" borderId="0" xfId="0" applyNumberFormat="1" applyFont="1" applyAlignment="1"/>
    <xf numFmtId="41" fontId="37" fillId="0" borderId="0" xfId="2" applyNumberFormat="1" applyFont="1" applyAlignment="1">
      <alignment horizontal="center" vertical="center"/>
    </xf>
    <xf numFmtId="41" fontId="28" fillId="3" borderId="34" xfId="0" applyNumberFormat="1" applyFont="1" applyFill="1" applyBorder="1" applyAlignment="1">
      <alignment horizontal="right" vertical="center" wrapText="1"/>
    </xf>
    <xf numFmtId="0" fontId="33" fillId="0" borderId="4" xfId="0" applyFont="1" applyBorder="1" applyAlignment="1">
      <alignment horizontal="center" vertical="center" wrapText="1"/>
    </xf>
    <xf numFmtId="179" fontId="0" fillId="0" borderId="0" xfId="0" applyNumberFormat="1" applyAlignment="1">
      <alignment horizontal="center"/>
    </xf>
    <xf numFmtId="0" fontId="28" fillId="0" borderId="21" xfId="0" applyFont="1" applyBorder="1" applyAlignment="1">
      <alignment horizontal="center" vertical="center" wrapText="1"/>
    </xf>
    <xf numFmtId="0" fontId="28" fillId="0" borderId="21" xfId="0" applyFont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wrapText="1"/>
    </xf>
    <xf numFmtId="0" fontId="0" fillId="0" borderId="0" xfId="0" applyAlignment="1">
      <alignment wrapText="1"/>
    </xf>
    <xf numFmtId="0" fontId="41" fillId="0" borderId="0" xfId="0" applyFont="1" applyAlignment="1">
      <alignment wrapText="1"/>
    </xf>
    <xf numFmtId="0" fontId="26" fillId="0" borderId="0" xfId="3" applyFont="1" applyAlignment="1">
      <alignment horizontal="center" vertical="center" wrapText="1"/>
    </xf>
    <xf numFmtId="0" fontId="39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14" fillId="0" borderId="0" xfId="3" applyAlignment="1">
      <alignment horizontal="center" vertical="center" wrapText="1" shrinkToFit="1"/>
    </xf>
    <xf numFmtId="0" fontId="0" fillId="0" borderId="0" xfId="0" applyAlignment="1">
      <alignment horizontal="center" wrapText="1"/>
    </xf>
    <xf numFmtId="0" fontId="14" fillId="0" borderId="0" xfId="0" applyFont="1" applyAlignment="1">
      <alignment wrapText="1"/>
    </xf>
    <xf numFmtId="41" fontId="0" fillId="0" borderId="0" xfId="0" applyNumberFormat="1" applyAlignment="1">
      <alignment wrapText="1"/>
    </xf>
    <xf numFmtId="0" fontId="34" fillId="0" borderId="0" xfId="0" applyFont="1" applyAlignment="1">
      <alignment wrapText="1"/>
    </xf>
    <xf numFmtId="0" fontId="14" fillId="0" borderId="0" xfId="0" applyFont="1" applyFill="1" applyAlignment="1">
      <alignment wrapText="1"/>
    </xf>
    <xf numFmtId="0" fontId="0" fillId="0" borderId="0" xfId="0" applyAlignment="1">
      <alignment horizontal="right" wrapText="1"/>
    </xf>
    <xf numFmtId="184" fontId="23" fillId="0" borderId="1" xfId="0" applyNumberFormat="1" applyFont="1" applyBorder="1" applyAlignment="1">
      <alignment horizontal="right" vertical="center" wrapText="1"/>
    </xf>
    <xf numFmtId="0" fontId="23" fillId="0" borderId="1" xfId="0" applyFont="1" applyFill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 wrapText="1"/>
    </xf>
    <xf numFmtId="41" fontId="23" fillId="0" borderId="1" xfId="0" applyNumberFormat="1" applyFont="1" applyBorder="1" applyAlignment="1">
      <alignment horizontal="right" vertical="center" wrapText="1"/>
    </xf>
    <xf numFmtId="179" fontId="0" fillId="0" borderId="0" xfId="0" applyNumberFormat="1" applyAlignment="1">
      <alignment horizontal="center" wrapText="1"/>
    </xf>
    <xf numFmtId="0" fontId="0" fillId="0" borderId="0" xfId="0" applyFont="1" applyAlignment="1">
      <alignment wrapText="1"/>
    </xf>
    <xf numFmtId="41" fontId="33" fillId="0" borderId="1" xfId="0" applyNumberFormat="1" applyFont="1" applyFill="1" applyBorder="1" applyAlignment="1">
      <alignment horizontal="center" vertical="center" wrapText="1"/>
    </xf>
    <xf numFmtId="0" fontId="14" fillId="0" borderId="0" xfId="3" applyFont="1" applyAlignment="1">
      <alignment horizontal="center" vertical="center" wrapText="1" shrinkToFit="1"/>
    </xf>
    <xf numFmtId="0" fontId="33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23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wrapText="1"/>
    </xf>
    <xf numFmtId="0" fontId="61" fillId="0" borderId="0" xfId="0" applyFont="1" applyAlignment="1">
      <alignment horizontal="center" vertical="center"/>
    </xf>
    <xf numFmtId="0" fontId="37" fillId="7" borderId="1" xfId="0" applyFont="1" applyFill="1" applyBorder="1" applyAlignment="1">
      <alignment horizontal="center" vertical="center"/>
    </xf>
    <xf numFmtId="0" fontId="37" fillId="4" borderId="1" xfId="0" applyFont="1" applyFill="1" applyBorder="1" applyAlignment="1">
      <alignment horizontal="center" vertical="center"/>
    </xf>
    <xf numFmtId="0" fontId="37" fillId="6" borderId="1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4" fillId="0" borderId="0" xfId="3" applyProtection="1">
      <alignment horizontal="center" vertical="center" shrinkToFit="1"/>
      <protection locked="0"/>
    </xf>
    <xf numFmtId="0" fontId="41" fillId="0" borderId="0" xfId="3" applyFont="1" applyAlignment="1" applyProtection="1">
      <alignment horizontal="left" vertical="center"/>
      <protection locked="0"/>
    </xf>
    <xf numFmtId="0" fontId="17" fillId="0" borderId="0" xfId="3" applyFont="1" applyProtection="1">
      <alignment horizontal="center" vertical="center" shrinkToFit="1"/>
      <protection locked="0"/>
    </xf>
    <xf numFmtId="0" fontId="33" fillId="0" borderId="0" xfId="3" applyFont="1" applyAlignment="1" applyProtection="1">
      <alignment horizontal="right" vertical="center" shrinkToFit="1"/>
      <protection locked="0"/>
    </xf>
    <xf numFmtId="0" fontId="28" fillId="0" borderId="30" xfId="3" applyFont="1" applyFill="1" applyBorder="1" applyAlignment="1" applyProtection="1">
      <alignment horizontal="right" vertical="center"/>
      <protection locked="0"/>
    </xf>
    <xf numFmtId="0" fontId="28" fillId="0" borderId="16" xfId="3" applyFont="1" applyFill="1" applyBorder="1" applyAlignment="1" applyProtection="1">
      <alignment horizontal="left" vertical="center"/>
      <protection locked="0"/>
    </xf>
    <xf numFmtId="0" fontId="28" fillId="0" borderId="10" xfId="3" applyFont="1" applyFill="1" applyBorder="1" applyAlignment="1" applyProtection="1">
      <alignment horizontal="center" vertical="center" wrapText="1" shrinkToFit="1"/>
      <protection locked="0"/>
    </xf>
    <xf numFmtId="0" fontId="28" fillId="0" borderId="10" xfId="3" applyFont="1" applyFill="1" applyBorder="1" applyAlignment="1" applyProtection="1">
      <alignment horizontal="center" vertical="center" wrapText="1"/>
      <protection locked="0"/>
    </xf>
    <xf numFmtId="0" fontId="28" fillId="0" borderId="10" xfId="3" applyFont="1" applyFill="1" applyBorder="1" applyProtection="1">
      <alignment horizontal="center" vertical="center" shrinkToFit="1"/>
      <protection locked="0"/>
    </xf>
    <xf numFmtId="0" fontId="28" fillId="0" borderId="10" xfId="3" applyFont="1" applyFill="1" applyBorder="1" applyAlignment="1" applyProtection="1">
      <alignment horizontal="center" vertical="center"/>
      <protection locked="0"/>
    </xf>
    <xf numFmtId="41" fontId="17" fillId="0" borderId="0" xfId="2" applyFont="1" applyFill="1" applyAlignment="1" applyProtection="1">
      <alignment horizontal="center" vertical="center" wrapText="1" shrinkToFit="1"/>
      <protection locked="0"/>
    </xf>
    <xf numFmtId="41" fontId="17" fillId="0" borderId="0" xfId="2" applyFont="1" applyAlignment="1" applyProtection="1">
      <alignment horizontal="center" vertical="center" shrinkToFit="1"/>
      <protection locked="0"/>
    </xf>
    <xf numFmtId="41" fontId="17" fillId="0" borderId="0" xfId="2" applyFont="1" applyFill="1" applyAlignment="1" applyProtection="1">
      <alignment horizontal="center" vertical="center" shrinkToFit="1"/>
      <protection locked="0"/>
    </xf>
    <xf numFmtId="0" fontId="61" fillId="0" borderId="0" xfId="0" applyFont="1" applyAlignment="1" applyProtection="1">
      <alignment horizontal="center" vertical="center"/>
      <protection locked="0"/>
    </xf>
    <xf numFmtId="41" fontId="28" fillId="0" borderId="5" xfId="2" applyFont="1" applyFill="1" applyBorder="1" applyAlignment="1" applyProtection="1">
      <alignment horizontal="center" vertical="center" shrinkToFit="1"/>
      <protection locked="0"/>
    </xf>
    <xf numFmtId="41" fontId="28" fillId="4" borderId="1" xfId="2" applyFont="1" applyFill="1" applyBorder="1" applyAlignment="1" applyProtection="1">
      <alignment horizontal="right" vertical="center" shrinkToFit="1"/>
      <protection locked="0"/>
    </xf>
    <xf numFmtId="41" fontId="23" fillId="0" borderId="1" xfId="2" applyFont="1" applyFill="1" applyBorder="1" applyAlignment="1" applyProtection="1">
      <alignment horizontal="right" vertical="center" shrinkToFit="1"/>
      <protection locked="0"/>
    </xf>
    <xf numFmtId="178" fontId="23" fillId="0" borderId="1" xfId="2" applyNumberFormat="1" applyFont="1" applyFill="1" applyBorder="1" applyAlignment="1" applyProtection="1">
      <alignment horizontal="right" vertical="center" shrinkToFit="1"/>
      <protection locked="0"/>
    </xf>
    <xf numFmtId="41" fontId="23" fillId="0" borderId="2" xfId="2" applyFont="1" applyFill="1" applyBorder="1" applyAlignment="1" applyProtection="1">
      <alignment horizontal="right" vertical="center" shrinkToFit="1"/>
      <protection locked="0"/>
    </xf>
    <xf numFmtId="0" fontId="14" fillId="0" borderId="0" xfId="3" applyAlignment="1" applyProtection="1">
      <alignment horizontal="center" vertical="center" wrapText="1" shrinkToFit="1"/>
      <protection locked="0"/>
    </xf>
    <xf numFmtId="0" fontId="23" fillId="0" borderId="0" xfId="0" applyFont="1" applyAlignment="1" applyProtection="1">
      <alignment horizontal="right" vertical="center" wrapText="1"/>
      <protection locked="0"/>
    </xf>
    <xf numFmtId="180" fontId="23" fillId="0" borderId="0" xfId="0" applyNumberFormat="1" applyFont="1" applyAlignment="1" applyProtection="1">
      <alignment horizontal="right" vertical="center" wrapText="1"/>
      <protection locked="0"/>
    </xf>
    <xf numFmtId="0" fontId="14" fillId="0" borderId="0" xfId="3" applyBorder="1" applyAlignment="1" applyProtection="1">
      <alignment horizontal="center" vertical="center" wrapText="1" shrinkToFit="1"/>
      <protection locked="0"/>
    </xf>
    <xf numFmtId="0" fontId="28" fillId="0" borderId="65" xfId="3" applyFont="1" applyBorder="1" applyProtection="1">
      <alignment horizontal="center" vertical="center" shrinkToFit="1"/>
      <protection locked="0"/>
    </xf>
    <xf numFmtId="0" fontId="28" fillId="0" borderId="66" xfId="3" applyFont="1" applyBorder="1" applyProtection="1">
      <alignment horizontal="center" vertical="center" shrinkToFit="1"/>
      <protection locked="0"/>
    </xf>
    <xf numFmtId="0" fontId="0" fillId="0" borderId="0" xfId="0" applyAlignment="1" applyProtection="1">
      <alignment horizontal="right" vertical="center" wrapText="1"/>
      <protection locked="0"/>
    </xf>
    <xf numFmtId="0" fontId="41" fillId="0" borderId="0" xfId="3" applyFont="1" applyAlignment="1" applyProtection="1">
      <alignment vertical="center"/>
      <protection locked="0"/>
    </xf>
    <xf numFmtId="0" fontId="15" fillId="0" borderId="0" xfId="3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0" fillId="0" borderId="0" xfId="0" applyProtection="1">
      <protection locked="0"/>
    </xf>
    <xf numFmtId="0" fontId="0" fillId="0" borderId="0" xfId="0" applyNumberFormat="1" applyAlignment="1" applyProtection="1">
      <protection locked="0"/>
    </xf>
    <xf numFmtId="186" fontId="0" fillId="0" borderId="0" xfId="0" applyNumberFormat="1" applyAlignment="1" applyProtection="1">
      <protection locked="0"/>
    </xf>
    <xf numFmtId="0" fontId="30" fillId="0" borderId="0" xfId="0" applyFont="1" applyProtection="1">
      <protection locked="0"/>
    </xf>
    <xf numFmtId="0" fontId="30" fillId="0" borderId="0" xfId="0" applyNumberFormat="1" applyFont="1" applyProtection="1">
      <protection locked="0"/>
    </xf>
    <xf numFmtId="186" fontId="30" fillId="0" borderId="0" xfId="0" applyNumberFormat="1" applyFont="1" applyProtection="1">
      <protection locked="0"/>
    </xf>
    <xf numFmtId="0" fontId="30" fillId="0" borderId="0" xfId="0" applyFont="1" applyAlignment="1" applyProtection="1">
      <alignment horizontal="right"/>
      <protection locked="0"/>
    </xf>
    <xf numFmtId="0" fontId="43" fillId="0" borderId="10" xfId="0" applyNumberFormat="1" applyFont="1" applyBorder="1" applyAlignment="1" applyProtection="1">
      <alignment horizontal="center" vertical="center"/>
      <protection locked="0"/>
    </xf>
    <xf numFmtId="186" fontId="43" fillId="0" borderId="27" xfId="0" applyNumberFormat="1" applyFont="1" applyBorder="1" applyAlignment="1" applyProtection="1">
      <alignment horizontal="center" vertical="center"/>
      <protection locked="0"/>
    </xf>
    <xf numFmtId="0" fontId="43" fillId="3" borderId="18" xfId="0" applyFont="1" applyFill="1" applyBorder="1" applyAlignment="1" applyProtection="1">
      <alignment horizontal="center" vertical="center" wrapText="1"/>
      <protection locked="0"/>
    </xf>
    <xf numFmtId="0" fontId="43" fillId="3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38" fillId="0" borderId="0" xfId="0" applyFont="1" applyAlignment="1" applyProtection="1">
      <alignment wrapText="1"/>
      <protection locked="0"/>
    </xf>
    <xf numFmtId="0" fontId="14" fillId="0" borderId="0" xfId="0" applyFont="1" applyAlignment="1" applyProtection="1">
      <alignment horizontal="center" vertical="center" wrapText="1"/>
      <protection locked="0"/>
    </xf>
    <xf numFmtId="0" fontId="0" fillId="0" borderId="0" xfId="0" applyNumberFormat="1" applyAlignment="1" applyProtection="1">
      <alignment horizontal="center" vertical="center" wrapText="1"/>
      <protection locked="0"/>
    </xf>
    <xf numFmtId="186" fontId="0" fillId="0" borderId="0" xfId="0" applyNumberFormat="1" applyAlignment="1" applyProtection="1">
      <alignment horizontal="center" vertical="center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0" fillId="0" borderId="0" xfId="0" applyNumberFormat="1" applyAlignment="1" applyProtection="1">
      <alignment wrapText="1"/>
      <protection locked="0"/>
    </xf>
    <xf numFmtId="186" fontId="0" fillId="0" borderId="0" xfId="0" applyNumberFormat="1" applyAlignment="1" applyProtection="1">
      <alignment wrapText="1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49" xfId="0" applyFont="1" applyBorder="1" applyAlignment="1" applyProtection="1">
      <alignment horizontal="center" vertical="center" wrapText="1"/>
      <protection locked="0"/>
    </xf>
    <xf numFmtId="0" fontId="28" fillId="0" borderId="65" xfId="0" applyFont="1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wrapText="1"/>
      <protection locked="0"/>
    </xf>
    <xf numFmtId="0" fontId="28" fillId="0" borderId="68" xfId="0" applyFont="1" applyBorder="1" applyAlignment="1" applyProtection="1">
      <alignment horizontal="center" vertical="center"/>
      <protection locked="0"/>
    </xf>
    <xf numFmtId="0" fontId="0" fillId="0" borderId="65" xfId="0" applyBorder="1" applyProtection="1">
      <protection locked="0"/>
    </xf>
    <xf numFmtId="0" fontId="38" fillId="0" borderId="0" xfId="0" applyFont="1" applyBorder="1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14" fillId="0" borderId="0" xfId="0" applyFont="1" applyProtection="1">
      <protection locked="0"/>
    </xf>
    <xf numFmtId="0" fontId="25" fillId="0" borderId="0" xfId="3" applyFont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/>
      <protection locked="0"/>
    </xf>
    <xf numFmtId="0" fontId="22" fillId="0" borderId="18" xfId="0" applyFont="1" applyBorder="1" applyAlignment="1" applyProtection="1">
      <alignment horizontal="center" vertical="center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41" fontId="43" fillId="3" borderId="3" xfId="0" applyNumberFormat="1" applyFont="1" applyFill="1" applyBorder="1" applyAlignment="1" applyProtection="1">
      <alignment horizontal="center" vertical="center" wrapText="1"/>
    </xf>
    <xf numFmtId="0" fontId="65" fillId="0" borderId="0" xfId="3" applyFont="1" applyFill="1" applyAlignment="1">
      <alignment horizontal="left" vertical="center"/>
    </xf>
    <xf numFmtId="0" fontId="66" fillId="0" borderId="0" xfId="0" applyFont="1" applyFill="1" applyAlignment="1">
      <alignment horizontal="left" vertical="center"/>
    </xf>
    <xf numFmtId="0" fontId="66" fillId="0" borderId="0" xfId="0" applyFont="1" applyFill="1" applyAlignment="1">
      <alignment horizontal="center" vertical="center" wrapText="1"/>
    </xf>
    <xf numFmtId="0" fontId="66" fillId="0" borderId="0" xfId="0" applyFont="1" applyFill="1" applyAlignment="1">
      <alignment horizontal="center" vertical="center"/>
    </xf>
    <xf numFmtId="186" fontId="66" fillId="0" borderId="0" xfId="0" applyNumberFormat="1" applyFont="1" applyFill="1" applyAlignment="1">
      <alignment horizontal="center" vertical="center"/>
    </xf>
    <xf numFmtId="0" fontId="36" fillId="0" borderId="0" xfId="0" applyFont="1"/>
    <xf numFmtId="0" fontId="36" fillId="0" borderId="0" xfId="0" applyFont="1" applyFill="1"/>
    <xf numFmtId="0" fontId="67" fillId="0" borderId="0" xfId="3" applyFont="1" applyFill="1" applyAlignment="1">
      <alignment horizontal="left" vertical="center"/>
    </xf>
    <xf numFmtId="0" fontId="68" fillId="0" borderId="0" xfId="0" applyFont="1" applyFill="1" applyAlignment="1">
      <alignment horizontal="center" vertical="center" wrapText="1"/>
    </xf>
    <xf numFmtId="0" fontId="68" fillId="0" borderId="0" xfId="0" applyFont="1" applyFill="1" applyAlignment="1">
      <alignment horizontal="center" vertical="center"/>
    </xf>
    <xf numFmtId="186" fontId="36" fillId="0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 vertical="center"/>
    </xf>
    <xf numFmtId="0" fontId="69" fillId="0" borderId="0" xfId="0" applyFont="1" applyFill="1" applyAlignment="1"/>
    <xf numFmtId="0" fontId="69" fillId="0" borderId="0" xfId="0" applyFont="1" applyFill="1" applyAlignment="1">
      <alignment horizontal="center" wrapText="1"/>
    </xf>
    <xf numFmtId="0" fontId="69" fillId="0" borderId="0" xfId="0" applyFont="1" applyFill="1" applyAlignment="1">
      <alignment horizontal="center"/>
    </xf>
    <xf numFmtId="186" fontId="69" fillId="0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/>
    </xf>
    <xf numFmtId="0" fontId="70" fillId="0" borderId="0" xfId="0" applyFont="1" applyFill="1" applyAlignment="1">
      <alignment horizontal="center"/>
    </xf>
    <xf numFmtId="186" fontId="70" fillId="0" borderId="0" xfId="0" applyNumberFormat="1" applyFont="1" applyFill="1" applyAlignment="1">
      <alignment horizontal="center"/>
    </xf>
    <xf numFmtId="0" fontId="36" fillId="0" borderId="0" xfId="0" applyFont="1" applyFill="1" applyAlignment="1">
      <alignment horizontal="center" wrapText="1"/>
    </xf>
    <xf numFmtId="0" fontId="48" fillId="0" borderId="0" xfId="0" applyFont="1" applyAlignment="1">
      <alignment wrapText="1"/>
    </xf>
    <xf numFmtId="0" fontId="47" fillId="0" borderId="0" xfId="0" applyFont="1" applyAlignment="1">
      <alignment wrapText="1"/>
    </xf>
    <xf numFmtId="0" fontId="48" fillId="0" borderId="0" xfId="0" applyFont="1" applyAlignment="1">
      <alignment horizontal="center" wrapText="1"/>
    </xf>
    <xf numFmtId="0" fontId="36" fillId="0" borderId="0" xfId="0" applyFont="1" applyFill="1" applyAlignment="1">
      <alignment wrapText="1"/>
    </xf>
    <xf numFmtId="186" fontId="36" fillId="0" borderId="0" xfId="0" applyNumberFormat="1" applyFont="1" applyFill="1" applyAlignment="1">
      <alignment horizontal="center" wrapText="1"/>
    </xf>
    <xf numFmtId="0" fontId="36" fillId="0" borderId="0" xfId="0" applyFont="1" applyAlignment="1">
      <alignment wrapText="1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 vertical="center"/>
    </xf>
    <xf numFmtId="0" fontId="28" fillId="0" borderId="18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 vertical="center" wrapText="1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73" fillId="0" borderId="0" xfId="0" applyFont="1" applyAlignment="1">
      <alignment vertical="center"/>
    </xf>
    <xf numFmtId="0" fontId="27" fillId="0" borderId="70" xfId="0" applyFont="1" applyBorder="1" applyAlignment="1">
      <alignment horizontal="center" vertical="center"/>
    </xf>
    <xf numFmtId="0" fontId="41" fillId="0" borderId="0" xfId="3" applyFont="1" applyAlignment="1">
      <alignment horizontal="left" vertical="center"/>
    </xf>
    <xf numFmtId="0" fontId="28" fillId="0" borderId="20" xfId="0" applyFont="1" applyFill="1" applyBorder="1" applyAlignment="1">
      <alignment horizontal="center" vertical="center" wrapText="1"/>
    </xf>
    <xf numFmtId="196" fontId="43" fillId="3" borderId="3" xfId="0" applyNumberFormat="1" applyFont="1" applyFill="1" applyBorder="1" applyAlignment="1" applyProtection="1">
      <alignment horizontal="center" vertical="center" wrapText="1"/>
    </xf>
    <xf numFmtId="0" fontId="33" fillId="0" borderId="18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 wrapText="1"/>
      <protection locked="0"/>
    </xf>
    <xf numFmtId="0" fontId="29" fillId="0" borderId="30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7" borderId="18" xfId="0" applyFont="1" applyFill="1" applyBorder="1" applyAlignment="1">
      <alignment horizontal="center" vertical="center" wrapText="1"/>
    </xf>
    <xf numFmtId="183" fontId="29" fillId="4" borderId="18" xfId="5" applyNumberFormat="1" applyFont="1" applyFill="1" applyBorder="1" applyAlignment="1">
      <alignment horizontal="right" vertical="center" wrapText="1"/>
    </xf>
    <xf numFmtId="41" fontId="29" fillId="6" borderId="18" xfId="5" applyFont="1" applyFill="1" applyBorder="1" applyAlignment="1">
      <alignment horizontal="right" vertical="center" wrapText="1"/>
    </xf>
    <xf numFmtId="183" fontId="33" fillId="0" borderId="29" xfId="5" applyNumberFormat="1" applyFont="1" applyBorder="1" applyAlignment="1">
      <alignment horizontal="center" vertical="center" wrapText="1"/>
    </xf>
    <xf numFmtId="0" fontId="3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6" applyNumberFormat="1" applyFont="1" applyFill="1" applyBorder="1" applyAlignment="1">
      <alignment horizontal="center" vertical="center"/>
    </xf>
    <xf numFmtId="0" fontId="53" fillId="2" borderId="1" xfId="6" applyNumberFormat="1" applyFont="1" applyFill="1" applyBorder="1" applyAlignment="1">
      <alignment horizontal="center" vertical="center"/>
    </xf>
    <xf numFmtId="41" fontId="53" fillId="0" borderId="1" xfId="58" applyFont="1" applyFill="1" applyBorder="1" applyAlignment="1">
      <alignment horizontal="center" vertical="center"/>
    </xf>
    <xf numFmtId="0" fontId="53" fillId="2" borderId="1" xfId="7" applyFont="1" applyFill="1" applyBorder="1" applyAlignment="1">
      <alignment horizontal="center" vertical="center"/>
    </xf>
    <xf numFmtId="0" fontId="53" fillId="2" borderId="1" xfId="8" applyNumberFormat="1" applyFont="1" applyFill="1" applyBorder="1" applyAlignment="1">
      <alignment horizontal="center" vertical="center" wrapText="1"/>
    </xf>
    <xf numFmtId="0" fontId="53" fillId="2" borderId="1" xfId="59" applyNumberFormat="1" applyFont="1" applyFill="1" applyBorder="1" applyAlignment="1">
      <alignment horizontal="center" vertical="center" wrapText="1"/>
    </xf>
    <xf numFmtId="0" fontId="33" fillId="0" borderId="1" xfId="9" applyNumberFormat="1" applyFont="1" applyFill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/>
    </xf>
    <xf numFmtId="0" fontId="53" fillId="2" borderId="1" xfId="10" applyNumberFormat="1" applyFont="1" applyFill="1" applyBorder="1" applyAlignment="1">
      <alignment horizontal="center" vertical="center"/>
    </xf>
    <xf numFmtId="0" fontId="53" fillId="2" borderId="1" xfId="58" applyNumberFormat="1" applyFont="1" applyFill="1" applyBorder="1" applyAlignment="1">
      <alignment horizontal="center" vertical="center"/>
    </xf>
    <xf numFmtId="0" fontId="33" fillId="0" borderId="3" xfId="0" applyFont="1" applyBorder="1" applyAlignment="1">
      <alignment horizontal="center" vertical="center"/>
    </xf>
    <xf numFmtId="0" fontId="53" fillId="0" borderId="3" xfId="11" applyFont="1" applyFill="1" applyBorder="1" applyAlignment="1">
      <alignment horizontal="center" vertical="center"/>
    </xf>
    <xf numFmtId="0" fontId="53" fillId="0" borderId="3" xfId="12" applyNumberFormat="1" applyFont="1" applyFill="1" applyBorder="1" applyAlignment="1">
      <alignment horizontal="center" vertical="center" wrapText="1"/>
    </xf>
    <xf numFmtId="0" fontId="53" fillId="0" borderId="3" xfId="58" applyNumberFormat="1" applyFont="1" applyFill="1" applyBorder="1" applyAlignment="1">
      <alignment horizontal="center" vertical="center" wrapText="1"/>
    </xf>
    <xf numFmtId="41" fontId="53" fillId="0" borderId="3" xfId="58" applyFont="1" applyFill="1" applyBorder="1" applyAlignment="1">
      <alignment horizontal="center" vertical="center"/>
    </xf>
    <xf numFmtId="179" fontId="28" fillId="0" borderId="74" xfId="0" applyNumberFormat="1" applyFont="1" applyBorder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29" fillId="0" borderId="6" xfId="0" applyFont="1" applyBorder="1" applyAlignment="1">
      <alignment horizontal="center" vertical="center"/>
    </xf>
    <xf numFmtId="0" fontId="64" fillId="0" borderId="3" xfId="0" applyFont="1" applyBorder="1" applyAlignment="1" applyProtection="1">
      <alignment horizontal="center" vertical="center"/>
      <protection locked="0"/>
    </xf>
    <xf numFmtId="41" fontId="64" fillId="0" borderId="3" xfId="58" applyFont="1" applyBorder="1" applyAlignment="1" applyProtection="1">
      <alignment horizontal="center" vertical="center"/>
      <protection locked="0"/>
    </xf>
    <xf numFmtId="0" fontId="64" fillId="7" borderId="3" xfId="0" quotePrefix="1" applyFont="1" applyFill="1" applyBorder="1" applyAlignment="1" applyProtection="1">
      <alignment horizontal="center" vertical="center"/>
      <protection locked="0"/>
    </xf>
    <xf numFmtId="0" fontId="37" fillId="4" borderId="3" xfId="0" quotePrefix="1" applyFont="1" applyFill="1" applyBorder="1" applyAlignment="1" applyProtection="1">
      <alignment horizontal="center" vertical="center"/>
      <protection locked="0"/>
    </xf>
    <xf numFmtId="0" fontId="37" fillId="6" borderId="3" xfId="0" quotePrefix="1" applyFont="1" applyFill="1" applyBorder="1" applyAlignment="1" applyProtection="1">
      <alignment horizontal="center" vertical="center"/>
      <protection locked="0"/>
    </xf>
    <xf numFmtId="0" fontId="33" fillId="0" borderId="4" xfId="0" applyFont="1" applyBorder="1"/>
    <xf numFmtId="0" fontId="0" fillId="7" borderId="3" xfId="0" quotePrefix="1" applyFill="1" applyBorder="1" applyAlignment="1">
      <alignment horizontal="center" vertical="center" wrapText="1"/>
    </xf>
    <xf numFmtId="0" fontId="0" fillId="0" borderId="3" xfId="0" quotePrefix="1" applyBorder="1" applyAlignment="1">
      <alignment horizontal="center" vertical="center" wrapText="1"/>
    </xf>
    <xf numFmtId="0" fontId="0" fillId="6" borderId="3" xfId="0" quotePrefix="1" applyFill="1" applyBorder="1" applyAlignment="1">
      <alignment horizontal="center" vertical="center" wrapText="1"/>
    </xf>
    <xf numFmtId="0" fontId="28" fillId="8" borderId="7" xfId="0" applyFont="1" applyFill="1" applyBorder="1" applyAlignment="1">
      <alignment horizontal="center" vertical="center" wrapText="1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186" fontId="44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41" fontId="48" fillId="0" borderId="0" xfId="0" applyNumberFormat="1" applyFont="1" applyFill="1" applyBorder="1" applyAlignment="1">
      <alignment horizontal="right" vertical="center"/>
    </xf>
    <xf numFmtId="43" fontId="48" fillId="0" borderId="0" xfId="0" applyNumberFormat="1" applyFont="1" applyFill="1" applyBorder="1" applyAlignment="1">
      <alignment vertical="center"/>
    </xf>
    <xf numFmtId="41" fontId="48" fillId="0" borderId="0" xfId="0" quotePrefix="1" applyNumberFormat="1" applyFont="1" applyFill="1" applyBorder="1" applyAlignment="1">
      <alignment horizontal="right" vertical="center"/>
    </xf>
    <xf numFmtId="176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43" fontId="48" fillId="0" borderId="0" xfId="0" quotePrefix="1" applyNumberFormat="1" applyFont="1" applyFill="1" applyBorder="1" applyAlignment="1">
      <alignment vertical="center"/>
    </xf>
    <xf numFmtId="0" fontId="44" fillId="0" borderId="0" xfId="0" applyNumberFormat="1" applyFont="1" applyBorder="1" applyAlignment="1" applyProtection="1">
      <alignment horizontal="center" vertical="center" wrapText="1"/>
      <protection locked="0"/>
    </xf>
    <xf numFmtId="186" fontId="44" fillId="0" borderId="0" xfId="0" applyNumberFormat="1" applyFont="1" applyBorder="1" applyAlignment="1" applyProtection="1">
      <alignment horizontal="center" vertical="center" wrapText="1"/>
      <protection locked="0"/>
    </xf>
    <xf numFmtId="0" fontId="44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 wrapText="1"/>
      <protection locked="0"/>
    </xf>
    <xf numFmtId="186" fontId="0" fillId="0" borderId="0" xfId="0" applyNumberFormat="1" applyBorder="1" applyAlignment="1" applyProtection="1">
      <alignment horizontal="center" vertical="center" wrapText="1"/>
      <protection locked="0"/>
    </xf>
    <xf numFmtId="0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186" fontId="5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50" fillId="0" borderId="0" xfId="0" applyFont="1" applyFill="1" applyBorder="1" applyAlignment="1" applyProtection="1">
      <alignment horizontal="center" vertical="center" wrapText="1"/>
      <protection locked="0"/>
    </xf>
    <xf numFmtId="41" fontId="48" fillId="0" borderId="0" xfId="0" applyNumberFormat="1" applyFont="1" applyFill="1" applyBorder="1" applyAlignment="1" applyProtection="1">
      <alignment horizontal="right" vertical="center"/>
      <protection locked="0"/>
    </xf>
    <xf numFmtId="43" fontId="48" fillId="0" borderId="0" xfId="0" applyNumberFormat="1" applyFont="1" applyFill="1" applyBorder="1" applyAlignment="1" applyProtection="1">
      <alignment vertical="center"/>
      <protection locked="0"/>
    </xf>
    <xf numFmtId="0" fontId="44" fillId="0" borderId="0" xfId="0" applyNumberFormat="1" applyFont="1" applyFill="1" applyBorder="1" applyAlignment="1" applyProtection="1">
      <alignment horizontal="center" vertical="center" wrapText="1"/>
      <protection locked="0"/>
    </xf>
    <xf numFmtId="186" fontId="44" fillId="0" borderId="0" xfId="0" applyNumberFormat="1" applyFont="1" applyFill="1" applyBorder="1" applyAlignment="1" applyProtection="1">
      <alignment horizontal="center" vertical="center" wrapText="1"/>
      <protection locked="0"/>
    </xf>
    <xf numFmtId="41" fontId="48" fillId="0" borderId="0" xfId="0" quotePrefix="1" applyNumberFormat="1" applyFont="1" applyFill="1" applyBorder="1" applyAlignment="1" applyProtection="1">
      <alignment horizontal="right" vertical="center"/>
      <protection locked="0"/>
    </xf>
    <xf numFmtId="0" fontId="49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41" fontId="23" fillId="0" borderId="0" xfId="2" applyFont="1" applyFill="1" applyBorder="1" applyAlignment="1" applyProtection="1">
      <alignment horizontal="center" vertical="center" wrapText="1" shrinkToFit="1"/>
      <protection locked="0"/>
    </xf>
    <xf numFmtId="41" fontId="48" fillId="0" borderId="0" xfId="2" applyNumberFormat="1" applyFont="1" applyFill="1" applyBorder="1" applyAlignment="1">
      <alignment horizontal="right" vertical="center" shrinkToFit="1"/>
    </xf>
    <xf numFmtId="0" fontId="43" fillId="0" borderId="0" xfId="0" applyFont="1" applyFill="1" applyBorder="1" applyAlignment="1" applyProtection="1">
      <alignment vertical="center"/>
      <protection locked="0"/>
    </xf>
    <xf numFmtId="0" fontId="33" fillId="0" borderId="55" xfId="0" applyFont="1" applyFill="1" applyBorder="1" applyAlignment="1">
      <alignment vertical="center" wrapText="1"/>
    </xf>
    <xf numFmtId="0" fontId="55" fillId="0" borderId="55" xfId="63" applyNumberFormat="1" applyFont="1" applyBorder="1" applyAlignment="1">
      <alignment vertical="center" wrapText="1"/>
    </xf>
    <xf numFmtId="0" fontId="33" fillId="0" borderId="55" xfId="0" applyFont="1" applyBorder="1" applyAlignment="1">
      <alignment horizontal="left" vertical="center" wrapText="1"/>
    </xf>
    <xf numFmtId="0" fontId="55" fillId="0" borderId="55" xfId="0" applyFont="1" applyBorder="1" applyAlignment="1">
      <alignment horizontal="left" vertical="center" wrapText="1"/>
    </xf>
    <xf numFmtId="0" fontId="53" fillId="0" borderId="55" xfId="0" applyFont="1" applyFill="1" applyBorder="1" applyAlignment="1">
      <alignment vertical="center" wrapText="1"/>
    </xf>
    <xf numFmtId="0" fontId="55" fillId="0" borderId="3" xfId="0" applyNumberFormat="1" applyFont="1" applyBorder="1" applyAlignment="1">
      <alignment horizontal="center" vertical="center" wrapText="1"/>
    </xf>
    <xf numFmtId="0" fontId="33" fillId="0" borderId="55" xfId="29" applyNumberFormat="1" applyFont="1" applyBorder="1" applyAlignment="1">
      <alignment horizontal="left" vertical="center" wrapText="1"/>
    </xf>
    <xf numFmtId="0" fontId="55" fillId="0" borderId="55" xfId="65" applyNumberFormat="1" applyFont="1" applyBorder="1" applyAlignment="1">
      <alignment horizontal="left" vertical="center" wrapText="1"/>
    </xf>
    <xf numFmtId="0" fontId="55" fillId="0" borderId="55" xfId="0" applyNumberFormat="1" applyFont="1" applyBorder="1" applyAlignment="1">
      <alignment horizontal="left" vertical="center" wrapText="1"/>
    </xf>
    <xf numFmtId="0" fontId="55" fillId="0" borderId="1" xfId="0" applyNumberFormat="1" applyFont="1" applyBorder="1" applyAlignment="1">
      <alignment horizontal="center" vertical="center" wrapText="1"/>
    </xf>
    <xf numFmtId="0" fontId="55" fillId="0" borderId="1" xfId="0" applyFont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3" borderId="18" xfId="0" applyFont="1" applyFill="1" applyBorder="1" applyAlignment="1">
      <alignment horizontal="center" vertical="center"/>
    </xf>
    <xf numFmtId="0" fontId="28" fillId="3" borderId="29" xfId="0" applyFont="1" applyFill="1" applyBorder="1" applyAlignment="1">
      <alignment horizontal="center" vertical="center"/>
    </xf>
    <xf numFmtId="0" fontId="33" fillId="0" borderId="2" xfId="0" applyFont="1" applyBorder="1" applyAlignment="1">
      <alignment horizontal="left" vertical="center" wrapText="1"/>
    </xf>
    <xf numFmtId="0" fontId="34" fillId="0" borderId="0" xfId="0" applyFont="1" applyAlignment="1">
      <alignment wrapText="1"/>
    </xf>
    <xf numFmtId="41" fontId="48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2" xfId="0" applyFont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0" fontId="55" fillId="0" borderId="2" xfId="0" applyFont="1" applyBorder="1" applyAlignment="1">
      <alignment horizontal="left" vertical="center" wrapText="1"/>
    </xf>
    <xf numFmtId="0" fontId="33" fillId="2" borderId="1" xfId="0" applyNumberFormat="1" applyFont="1" applyFill="1" applyBorder="1" applyAlignment="1">
      <alignment horizontal="center" vertical="center" wrapText="1"/>
    </xf>
    <xf numFmtId="0" fontId="55" fillId="2" borderId="1" xfId="0" quotePrefix="1" applyNumberFormat="1" applyFont="1" applyFill="1" applyBorder="1" applyAlignment="1">
      <alignment horizontal="center" vertical="center" wrapText="1"/>
    </xf>
    <xf numFmtId="0" fontId="55" fillId="0" borderId="1" xfId="0" applyNumberFormat="1" applyFont="1" applyBorder="1" applyAlignment="1">
      <alignment horizontal="left" vertical="center" wrapText="1"/>
    </xf>
    <xf numFmtId="0" fontId="55" fillId="0" borderId="2" xfId="0" applyNumberFormat="1" applyFont="1" applyBorder="1" applyAlignment="1">
      <alignment horizontal="left" vertical="center" wrapText="1"/>
    </xf>
    <xf numFmtId="41" fontId="23" fillId="2" borderId="1" xfId="2" applyNumberFormat="1" applyFont="1" applyFill="1" applyBorder="1" applyAlignment="1" applyProtection="1">
      <alignment horizontal="right" vertical="center" wrapText="1"/>
      <protection locked="0"/>
    </xf>
    <xf numFmtId="41" fontId="23" fillId="2" borderId="1" xfId="0" applyNumberFormat="1" applyFont="1" applyFill="1" applyBorder="1" applyAlignment="1" applyProtection="1">
      <alignment horizontal="right" vertical="center" wrapText="1"/>
      <protection locked="0"/>
    </xf>
    <xf numFmtId="41" fontId="48" fillId="2" borderId="1" xfId="2" applyNumberFormat="1" applyFont="1" applyFill="1" applyBorder="1" applyAlignment="1">
      <alignment horizontal="right" vertical="center"/>
    </xf>
    <xf numFmtId="0" fontId="55" fillId="0" borderId="1" xfId="0" applyNumberFormat="1" applyFont="1" applyBorder="1" applyAlignment="1">
      <alignment horizontal="left" vertical="center" wrapText="1"/>
    </xf>
    <xf numFmtId="0" fontId="55" fillId="0" borderId="1" xfId="0" applyFont="1" applyBorder="1" applyAlignment="1">
      <alignment horizontal="left" vertical="center" wrapText="1"/>
    </xf>
    <xf numFmtId="0" fontId="14" fillId="0" borderId="0" xfId="3" applyAlignment="1" applyProtection="1">
      <alignment horizontal="right" vertical="center" shrinkToFit="1"/>
      <protection locked="0"/>
    </xf>
    <xf numFmtId="0" fontId="17" fillId="0" borderId="0" xfId="3" applyFont="1" applyAlignment="1" applyProtection="1">
      <alignment horizontal="right" vertical="center" shrinkToFit="1"/>
      <protection locked="0"/>
    </xf>
    <xf numFmtId="0" fontId="28" fillId="0" borderId="10" xfId="3" applyFont="1" applyFill="1" applyBorder="1" applyAlignment="1" applyProtection="1">
      <alignment horizontal="right" vertical="center" wrapText="1" shrinkToFit="1"/>
      <protection locked="0"/>
    </xf>
    <xf numFmtId="0" fontId="28" fillId="0" borderId="10" xfId="3" applyFont="1" applyFill="1" applyBorder="1" applyAlignment="1" applyProtection="1">
      <alignment horizontal="right" vertical="center" wrapText="1"/>
      <protection locked="0"/>
    </xf>
    <xf numFmtId="0" fontId="28" fillId="0" borderId="10" xfId="3" applyFont="1" applyFill="1" applyBorder="1" applyAlignment="1" applyProtection="1">
      <alignment horizontal="right" vertical="center" shrinkToFit="1"/>
      <protection locked="0"/>
    </xf>
    <xf numFmtId="0" fontId="28" fillId="0" borderId="10" xfId="3" applyFont="1" applyFill="1" applyBorder="1" applyAlignment="1" applyProtection="1">
      <alignment horizontal="right" vertical="center"/>
      <protection locked="0"/>
    </xf>
    <xf numFmtId="188" fontId="14" fillId="0" borderId="0" xfId="3" applyNumberFormat="1" applyAlignment="1" applyProtection="1">
      <alignment horizontal="right" vertical="center" wrapText="1" shrinkToFit="1"/>
      <protection locked="0"/>
    </xf>
    <xf numFmtId="0" fontId="14" fillId="0" borderId="0" xfId="3" applyAlignment="1" applyProtection="1">
      <alignment horizontal="right" vertical="center" wrapText="1" shrinkToFit="1"/>
      <protection locked="0"/>
    </xf>
    <xf numFmtId="41" fontId="28" fillId="2" borderId="5" xfId="2" applyFont="1" applyFill="1" applyBorder="1" applyAlignment="1" applyProtection="1">
      <alignment horizontal="center" vertical="center" wrapText="1" shrinkToFit="1"/>
      <protection locked="0"/>
    </xf>
    <xf numFmtId="41" fontId="23" fillId="2" borderId="1" xfId="2" applyFont="1" applyFill="1" applyBorder="1" applyAlignment="1" applyProtection="1">
      <alignment horizontal="right" vertical="center" wrapText="1" shrinkToFit="1"/>
      <protection locked="0"/>
    </xf>
    <xf numFmtId="41" fontId="23" fillId="2" borderId="1" xfId="2" applyFont="1" applyFill="1" applyBorder="1" applyAlignment="1" applyProtection="1">
      <alignment horizontal="right" vertical="center" shrinkToFit="1"/>
    </xf>
    <xf numFmtId="41" fontId="17" fillId="2" borderId="66" xfId="2" applyFont="1" applyFill="1" applyBorder="1" applyAlignment="1" applyProtection="1">
      <alignment horizontal="center" vertical="center" wrapText="1" shrinkToFit="1"/>
      <protection locked="0"/>
    </xf>
    <xf numFmtId="178" fontId="23" fillId="2" borderId="1" xfId="2" applyNumberFormat="1" applyFont="1" applyFill="1" applyBorder="1" applyAlignment="1" applyProtection="1">
      <alignment horizontal="right" vertical="center" wrapText="1" shrinkToFit="1"/>
    </xf>
    <xf numFmtId="41" fontId="28" fillId="2" borderId="1" xfId="2" applyFont="1" applyFill="1" applyBorder="1" applyAlignment="1" applyProtection="1">
      <alignment horizontal="right" vertical="center" wrapText="1" shrinkToFit="1"/>
      <protection locked="0"/>
    </xf>
    <xf numFmtId="41" fontId="23" fillId="2" borderId="55" xfId="2" applyFont="1" applyFill="1" applyBorder="1" applyAlignment="1" applyProtection="1">
      <alignment horizontal="right" vertical="center" wrapText="1" shrinkToFit="1"/>
      <protection locked="0"/>
    </xf>
    <xf numFmtId="41" fontId="48" fillId="2" borderId="1" xfId="2" applyFont="1" applyFill="1" applyBorder="1" applyAlignment="1" applyProtection="1">
      <alignment horizontal="right" vertical="center" wrapText="1" shrinkToFit="1"/>
      <protection locked="0"/>
    </xf>
    <xf numFmtId="41" fontId="28" fillId="2" borderId="15" xfId="2" applyFont="1" applyFill="1" applyBorder="1" applyAlignment="1" applyProtection="1">
      <alignment horizontal="center" vertical="center" wrapText="1" shrinkToFit="1"/>
      <protection locked="0"/>
    </xf>
    <xf numFmtId="41" fontId="23" fillId="2" borderId="10" xfId="2" applyFont="1" applyFill="1" applyBorder="1" applyAlignment="1" applyProtection="1">
      <alignment horizontal="right" vertical="center" wrapText="1" shrinkToFit="1"/>
      <protection locked="0"/>
    </xf>
    <xf numFmtId="41" fontId="28" fillId="2" borderId="6" xfId="2" applyFont="1" applyFill="1" applyBorder="1" applyAlignment="1" applyProtection="1">
      <alignment horizontal="center" vertical="center" wrapText="1" shrinkToFit="1"/>
      <protection locked="0"/>
    </xf>
    <xf numFmtId="41" fontId="23" fillId="2" borderId="3" xfId="2" applyFont="1" applyFill="1" applyBorder="1" applyAlignment="1" applyProtection="1">
      <alignment horizontal="right" vertical="center" wrapText="1" shrinkToFit="1"/>
      <protection locked="0"/>
    </xf>
    <xf numFmtId="41" fontId="23" fillId="2" borderId="56" xfId="2" applyFont="1" applyFill="1" applyBorder="1" applyAlignment="1" applyProtection="1">
      <alignment horizontal="right" vertical="center" wrapText="1" shrinkToFit="1"/>
      <protection locked="0"/>
    </xf>
    <xf numFmtId="41" fontId="17" fillId="2" borderId="67" xfId="2" applyFont="1" applyFill="1" applyBorder="1" applyAlignment="1" applyProtection="1">
      <alignment horizontal="center" vertical="center" wrapText="1" shrinkToFit="1"/>
      <protection locked="0"/>
    </xf>
    <xf numFmtId="41" fontId="48" fillId="2" borderId="1" xfId="2" applyNumberFormat="1" applyFont="1" applyFill="1" applyBorder="1" applyAlignment="1">
      <alignment horizontal="right" vertical="center" shrinkToFit="1"/>
    </xf>
    <xf numFmtId="0" fontId="23" fillId="2" borderId="1" xfId="2" applyNumberFormat="1" applyFont="1" applyFill="1" applyBorder="1" applyAlignment="1" applyProtection="1">
      <alignment horizontal="right" vertical="center" wrapText="1" shrinkToFit="1"/>
    </xf>
    <xf numFmtId="41" fontId="48" fillId="2" borderId="1" xfId="2" applyNumberFormat="1" applyFont="1" applyFill="1" applyBorder="1" applyAlignment="1" applyProtection="1">
      <alignment horizontal="right" vertical="center" shrinkToFit="1"/>
      <protection locked="0"/>
    </xf>
    <xf numFmtId="0" fontId="28" fillId="0" borderId="1" xfId="0" applyFont="1" applyBorder="1" applyAlignment="1">
      <alignment horizontal="center" vertical="center" wrapText="1"/>
    </xf>
    <xf numFmtId="0" fontId="23" fillId="2" borderId="1" xfId="3" applyFont="1" applyFill="1" applyBorder="1" applyAlignment="1" applyProtection="1">
      <alignment horizontal="center" vertical="center" wrapText="1" shrinkToFit="1"/>
      <protection locked="0"/>
    </xf>
    <xf numFmtId="0" fontId="14" fillId="2" borderId="0" xfId="3" applyFill="1" applyAlignment="1" applyProtection="1">
      <alignment horizontal="center" vertical="center" wrapText="1" shrinkToFit="1"/>
      <protection locked="0"/>
    </xf>
    <xf numFmtId="0" fontId="28" fillId="2" borderId="1" xfId="3" applyFont="1" applyFill="1" applyBorder="1" applyProtection="1">
      <alignment horizontal="center" vertical="center" shrinkToFit="1"/>
      <protection locked="0"/>
    </xf>
    <xf numFmtId="0" fontId="20" fillId="2" borderId="0" xfId="3" applyFont="1" applyFill="1" applyProtection="1">
      <alignment horizontal="center" vertical="center" shrinkToFit="1"/>
      <protection locked="0"/>
    </xf>
    <xf numFmtId="0" fontId="61" fillId="2" borderId="0" xfId="0" applyFont="1" applyFill="1" applyAlignment="1" applyProtection="1">
      <alignment horizontal="center" vertical="center"/>
      <protection locked="0"/>
    </xf>
    <xf numFmtId="0" fontId="14" fillId="2" borderId="0" xfId="3" applyFill="1" applyProtection="1">
      <alignment horizontal="center" vertical="center" shrinkToFit="1"/>
      <protection locked="0"/>
    </xf>
    <xf numFmtId="0" fontId="28" fillId="2" borderId="36" xfId="3" applyFont="1" applyFill="1" applyBorder="1" applyProtection="1">
      <alignment horizontal="center" vertical="center" shrinkToFit="1"/>
      <protection locked="0"/>
    </xf>
    <xf numFmtId="0" fontId="28" fillId="2" borderId="37" xfId="3" applyFont="1" applyFill="1" applyBorder="1" applyProtection="1">
      <alignment horizontal="center" vertical="center" shrinkToFit="1"/>
      <protection locked="0"/>
    </xf>
    <xf numFmtId="0" fontId="28" fillId="2" borderId="61" xfId="3" applyFont="1" applyFill="1" applyBorder="1" applyProtection="1">
      <alignment horizontal="center" vertical="center" shrinkToFit="1"/>
      <protection locked="0"/>
    </xf>
    <xf numFmtId="0" fontId="20" fillId="2" borderId="0" xfId="3" applyFont="1" applyFill="1" applyAlignment="1" applyProtection="1">
      <alignment horizontal="center" vertical="center" wrapText="1" shrinkToFit="1"/>
      <protection locked="0"/>
    </xf>
    <xf numFmtId="184" fontId="14" fillId="2" borderId="1" xfId="3" applyNumberFormat="1" applyFont="1" applyFill="1" applyBorder="1" applyProtection="1">
      <alignment horizontal="center" vertical="center" shrinkToFit="1"/>
      <protection locked="0"/>
    </xf>
    <xf numFmtId="184" fontId="22" fillId="2" borderId="1" xfId="3" applyNumberFormat="1" applyFont="1" applyFill="1" applyBorder="1" applyProtection="1">
      <alignment horizontal="center" vertical="center" shrinkToFit="1"/>
      <protection locked="0"/>
    </xf>
    <xf numFmtId="179" fontId="14" fillId="2" borderId="2" xfId="3" applyNumberFormat="1" applyFont="1" applyFill="1" applyBorder="1" applyProtection="1">
      <alignment horizontal="center" vertical="center" shrinkToFit="1"/>
      <protection locked="0"/>
    </xf>
    <xf numFmtId="0" fontId="23" fillId="2" borderId="3" xfId="3" applyFont="1" applyFill="1" applyBorder="1" applyProtection="1">
      <alignment horizontal="center" vertical="center" shrinkToFit="1"/>
      <protection locked="0"/>
    </xf>
    <xf numFmtId="184" fontId="23" fillId="2" borderId="3" xfId="3" applyNumberFormat="1" applyFont="1" applyFill="1" applyBorder="1" applyProtection="1">
      <alignment horizontal="center" vertical="center" shrinkToFit="1"/>
      <protection locked="0"/>
    </xf>
    <xf numFmtId="179" fontId="23" fillId="2" borderId="4" xfId="3" applyNumberFormat="1" applyFont="1" applyFill="1" applyBorder="1" applyProtection="1">
      <alignment horizontal="center" vertical="center" shrinkToFit="1"/>
      <protection locked="0"/>
    </xf>
    <xf numFmtId="0" fontId="17" fillId="2" borderId="0" xfId="3" applyFont="1" applyFill="1" applyProtection="1">
      <alignment horizontal="center" vertical="center" shrinkToFit="1"/>
      <protection locked="0"/>
    </xf>
    <xf numFmtId="0" fontId="29" fillId="2" borderId="10" xfId="0" applyFont="1" applyFill="1" applyBorder="1" applyAlignment="1" applyProtection="1">
      <alignment horizontal="center" vertical="center"/>
      <protection locked="0"/>
    </xf>
    <xf numFmtId="0" fontId="29" fillId="2" borderId="10" xfId="0" applyFont="1" applyFill="1" applyBorder="1" applyAlignment="1" applyProtection="1">
      <alignment horizontal="center" vertical="center" wrapText="1"/>
      <protection locked="0"/>
    </xf>
    <xf numFmtId="41" fontId="23" fillId="2" borderId="8" xfId="29" applyNumberFormat="1" applyFont="1" applyFill="1" applyBorder="1" applyAlignment="1">
      <alignment horizontal="center" vertical="center" wrapText="1"/>
    </xf>
    <xf numFmtId="41" fontId="23" fillId="2" borderId="2" xfId="2" applyFont="1" applyFill="1" applyBorder="1" applyAlignment="1" applyProtection="1">
      <alignment horizontal="right" vertical="center" wrapText="1" shrinkToFit="1"/>
      <protection locked="0"/>
    </xf>
    <xf numFmtId="41" fontId="23" fillId="2" borderId="9" xfId="2" applyFont="1" applyFill="1" applyBorder="1" applyAlignment="1" applyProtection="1">
      <alignment horizontal="right" vertical="center" wrapText="1"/>
      <protection locked="0"/>
    </xf>
    <xf numFmtId="41" fontId="23" fillId="2" borderId="2" xfId="0" applyNumberFormat="1" applyFont="1" applyFill="1" applyBorder="1" applyAlignment="1">
      <alignment horizontal="center" vertical="center" wrapText="1"/>
    </xf>
    <xf numFmtId="41" fontId="95" fillId="2" borderId="1" xfId="2" applyNumberFormat="1" applyFont="1" applyFill="1" applyBorder="1" applyAlignment="1">
      <alignment horizontal="center" vertical="center" wrapText="1"/>
    </xf>
    <xf numFmtId="0" fontId="56" fillId="2" borderId="2" xfId="3" applyFont="1" applyFill="1" applyBorder="1">
      <alignment horizontal="center" vertical="center" shrinkToFit="1"/>
    </xf>
    <xf numFmtId="41" fontId="28" fillId="2" borderId="1" xfId="2" applyNumberFormat="1" applyFont="1" applyFill="1" applyBorder="1" applyAlignment="1">
      <alignment horizontal="center" vertical="center" wrapText="1"/>
    </xf>
    <xf numFmtId="0" fontId="14" fillId="2" borderId="8" xfId="3" applyFont="1" applyFill="1" applyBorder="1">
      <alignment horizontal="center" vertical="center" shrinkToFit="1"/>
    </xf>
    <xf numFmtId="0" fontId="29" fillId="2" borderId="1" xfId="0" applyFont="1" applyFill="1" applyBorder="1" applyAlignment="1">
      <alignment horizontal="center" vertical="center" wrapText="1"/>
    </xf>
    <xf numFmtId="0" fontId="23" fillId="2" borderId="0" xfId="3" applyFont="1" applyFill="1" applyAlignment="1">
      <alignment horizontal="right" vertical="center" wrapText="1" shrinkToFit="1"/>
    </xf>
    <xf numFmtId="41" fontId="98" fillId="2" borderId="1" xfId="2" applyNumberFormat="1" applyFont="1" applyFill="1" applyBorder="1" applyAlignment="1">
      <alignment horizontal="center" vertical="center" wrapText="1"/>
    </xf>
    <xf numFmtId="41" fontId="95" fillId="2" borderId="1" xfId="0" applyNumberFormat="1" applyFont="1" applyFill="1" applyBorder="1" applyAlignment="1">
      <alignment horizontal="center" vertical="center" wrapText="1"/>
    </xf>
    <xf numFmtId="184" fontId="23" fillId="2" borderId="1" xfId="0" applyNumberFormat="1" applyFont="1" applyFill="1" applyBorder="1" applyAlignment="1">
      <alignment horizontal="center" vertical="center" wrapText="1"/>
    </xf>
    <xf numFmtId="41" fontId="23" fillId="2" borderId="9" xfId="125" applyNumberFormat="1" applyFont="1" applyFill="1" applyBorder="1" applyAlignment="1">
      <alignment horizontal="center" vertical="center" wrapText="1"/>
    </xf>
    <xf numFmtId="0" fontId="14" fillId="2" borderId="2" xfId="3" applyFont="1" applyFill="1" applyBorder="1">
      <alignment horizontal="center" vertical="center" shrinkToFit="1"/>
    </xf>
    <xf numFmtId="0" fontId="0" fillId="2" borderId="2" xfId="3" quotePrefix="1" applyFont="1" applyFill="1" applyBorder="1">
      <alignment horizontal="center" vertical="center" shrinkToFit="1"/>
    </xf>
    <xf numFmtId="41" fontId="23" fillId="2" borderId="1" xfId="2" applyNumberFormat="1" applyFont="1" applyFill="1" applyBorder="1" applyAlignment="1">
      <alignment horizontal="center" vertical="center" wrapText="1"/>
    </xf>
    <xf numFmtId="41" fontId="23" fillId="2" borderId="1" xfId="0" applyNumberFormat="1" applyFont="1" applyFill="1" applyBorder="1" applyAlignment="1">
      <alignment horizontal="center"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wrapText="1"/>
    </xf>
    <xf numFmtId="41" fontId="95" fillId="2" borderId="1" xfId="2" applyFont="1" applyFill="1" applyBorder="1" applyAlignment="1" applyProtection="1">
      <alignment horizontal="right" vertical="center" wrapText="1" shrinkToFit="1"/>
      <protection locked="0"/>
    </xf>
    <xf numFmtId="41" fontId="95" fillId="2" borderId="2" xfId="2" applyFont="1" applyFill="1" applyBorder="1" applyAlignment="1" applyProtection="1">
      <alignment horizontal="right" vertical="center" wrapText="1" shrinkToFit="1"/>
      <protection locked="0"/>
    </xf>
    <xf numFmtId="0" fontId="33" fillId="2" borderId="1" xfId="3" applyFont="1" applyFill="1" applyBorder="1" applyAlignment="1" applyProtection="1">
      <alignment horizontal="center" vertical="center" wrapText="1" shrinkToFit="1"/>
      <protection locked="0"/>
    </xf>
    <xf numFmtId="0" fontId="17" fillId="2" borderId="0" xfId="3" applyFont="1" applyFill="1" applyAlignment="1">
      <alignment horizontal="center" vertical="center" shrinkToFit="1"/>
    </xf>
    <xf numFmtId="0" fontId="17" fillId="2" borderId="0" xfId="3" applyFont="1" applyFill="1" applyAlignment="1">
      <alignment horizontal="center" vertical="center" wrapText="1" shrinkToFit="1"/>
    </xf>
    <xf numFmtId="41" fontId="17" fillId="2" borderId="0" xfId="3" applyNumberFormat="1" applyFont="1" applyFill="1" applyAlignment="1">
      <alignment horizontal="center" vertical="center" wrapText="1" shrinkToFit="1"/>
    </xf>
    <xf numFmtId="0" fontId="23" fillId="2" borderId="9" xfId="0" applyFont="1" applyFill="1" applyBorder="1" applyAlignment="1">
      <alignment horizontal="center" vertical="center" wrapText="1"/>
    </xf>
    <xf numFmtId="41" fontId="23" fillId="2" borderId="9" xfId="2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 wrapText="1"/>
    </xf>
    <xf numFmtId="41" fontId="23" fillId="2" borderId="3" xfId="2" applyNumberFormat="1" applyFont="1" applyFill="1" applyBorder="1" applyAlignment="1">
      <alignment horizontal="center" vertical="center" wrapText="1"/>
    </xf>
    <xf numFmtId="41" fontId="23" fillId="2" borderId="3" xfId="0" applyNumberFormat="1" applyFont="1" applyFill="1" applyBorder="1" applyAlignment="1">
      <alignment horizontal="center" vertical="center" wrapText="1"/>
    </xf>
    <xf numFmtId="41" fontId="23" fillId="2" borderId="4" xfId="0" applyNumberFormat="1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horizontal="center" vertical="center" wrapText="1"/>
    </xf>
    <xf numFmtId="41" fontId="23" fillId="2" borderId="1" xfId="2" applyFont="1" applyFill="1" applyBorder="1" applyAlignment="1">
      <alignment horizontal="center" vertical="center" wrapText="1"/>
    </xf>
    <xf numFmtId="41" fontId="23" fillId="2" borderId="3" xfId="2" applyFont="1" applyFill="1" applyBorder="1" applyAlignment="1">
      <alignment horizontal="center" vertical="center" wrapText="1"/>
    </xf>
    <xf numFmtId="41" fontId="95" fillId="2" borderId="9" xfId="2" applyNumberFormat="1" applyFont="1" applyFill="1" applyBorder="1" applyAlignment="1">
      <alignment horizontal="center" vertical="center" wrapText="1"/>
    </xf>
    <xf numFmtId="41" fontId="95" fillId="2" borderId="2" xfId="0" applyNumberFormat="1" applyFont="1" applyFill="1" applyBorder="1" applyAlignment="1">
      <alignment horizontal="center" vertical="center" wrapText="1"/>
    </xf>
    <xf numFmtId="41" fontId="95" fillId="2" borderId="3" xfId="2" applyNumberFormat="1" applyFont="1" applyFill="1" applyBorder="1" applyAlignment="1">
      <alignment horizontal="center" vertical="center" wrapText="1"/>
    </xf>
    <xf numFmtId="41" fontId="95" fillId="2" borderId="3" xfId="0" applyNumberFormat="1" applyFont="1" applyFill="1" applyBorder="1" applyAlignment="1">
      <alignment horizontal="center" vertical="center" wrapText="1"/>
    </xf>
    <xf numFmtId="41" fontId="95" fillId="2" borderId="4" xfId="0" applyNumberFormat="1" applyFont="1" applyFill="1" applyBorder="1" applyAlignment="1">
      <alignment horizontal="center" vertical="center" wrapText="1"/>
    </xf>
    <xf numFmtId="41" fontId="23" fillId="2" borderId="38" xfId="0" applyNumberFormat="1" applyFont="1" applyFill="1" applyBorder="1" applyAlignment="1">
      <alignment horizontal="center" vertical="center" wrapText="1"/>
    </xf>
    <xf numFmtId="41" fontId="23" fillId="2" borderId="9" xfId="0" applyNumberFormat="1" applyFont="1" applyFill="1" applyBorder="1" applyAlignment="1">
      <alignment horizontal="center" vertical="center" wrapText="1"/>
    </xf>
    <xf numFmtId="41" fontId="23" fillId="2" borderId="8" xfId="0" applyNumberFormat="1" applyFont="1" applyFill="1" applyBorder="1" applyAlignment="1">
      <alignment horizontal="center" vertical="center" wrapText="1"/>
    </xf>
    <xf numFmtId="41" fontId="23" fillId="2" borderId="41" xfId="0" applyNumberFormat="1" applyFont="1" applyFill="1" applyBorder="1" applyAlignment="1">
      <alignment horizontal="center" vertical="center" wrapText="1"/>
    </xf>
    <xf numFmtId="0" fontId="14" fillId="2" borderId="0" xfId="3" applyFill="1" applyAlignment="1">
      <alignment horizontal="center" vertical="center" wrapText="1" shrinkToFit="1"/>
    </xf>
    <xf numFmtId="41" fontId="23" fillId="2" borderId="1" xfId="125" applyNumberFormat="1" applyFont="1" applyFill="1" applyBorder="1" applyAlignment="1">
      <alignment horizontal="center" vertical="center" wrapText="1"/>
    </xf>
    <xf numFmtId="41" fontId="23" fillId="2" borderId="2" xfId="2" applyFont="1" applyFill="1" applyBorder="1" applyAlignment="1">
      <alignment horizontal="center" vertical="center" wrapText="1"/>
    </xf>
    <xf numFmtId="41" fontId="23" fillId="2" borderId="3" xfId="125" applyNumberFormat="1" applyFont="1" applyFill="1" applyBorder="1" applyAlignment="1">
      <alignment horizontal="center" vertical="center" wrapText="1"/>
    </xf>
    <xf numFmtId="41" fontId="23" fillId="2" borderId="4" xfId="2" applyFont="1" applyFill="1" applyBorder="1" applyAlignment="1">
      <alignment horizontal="center" vertical="center" wrapText="1"/>
    </xf>
    <xf numFmtId="0" fontId="14" fillId="9" borderId="0" xfId="0" applyFont="1" applyFill="1" applyAlignment="1">
      <alignment wrapText="1"/>
    </xf>
    <xf numFmtId="0" fontId="0" fillId="9" borderId="0" xfId="0" applyFont="1" applyFill="1" applyAlignment="1">
      <alignment wrapText="1"/>
    </xf>
    <xf numFmtId="0" fontId="0" fillId="9" borderId="0" xfId="0" applyFont="1" applyFill="1" applyAlignment="1">
      <alignment horizontal="center" wrapText="1"/>
    </xf>
    <xf numFmtId="0" fontId="22" fillId="2" borderId="37" xfId="0" applyFont="1" applyFill="1" applyBorder="1" applyAlignment="1">
      <alignment horizontal="center" vertical="center" wrapText="1"/>
    </xf>
    <xf numFmtId="0" fontId="22" fillId="2" borderId="61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left" vertical="center" wrapText="1"/>
    </xf>
    <xf numFmtId="0" fontId="76" fillId="2" borderId="72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left" vertical="center" wrapText="1"/>
    </xf>
    <xf numFmtId="0" fontId="33" fillId="2" borderId="71" xfId="0" applyFont="1" applyFill="1" applyBorder="1" applyAlignment="1">
      <alignment horizontal="left" vertical="center" wrapText="1"/>
    </xf>
    <xf numFmtId="0" fontId="55" fillId="2" borderId="1" xfId="0" applyNumberFormat="1" applyFont="1" applyFill="1" applyBorder="1" applyAlignment="1">
      <alignment horizontal="left" vertical="center" wrapText="1"/>
    </xf>
    <xf numFmtId="0" fontId="33" fillId="2" borderId="71" xfId="0" applyFont="1" applyFill="1" applyBorder="1" applyAlignment="1">
      <alignment vertical="center" wrapText="1"/>
    </xf>
    <xf numFmtId="0" fontId="55" fillId="2" borderId="1" xfId="0" applyFont="1" applyFill="1" applyBorder="1" applyAlignment="1">
      <alignment horizontal="left" vertical="center" wrapText="1"/>
    </xf>
    <xf numFmtId="0" fontId="55" fillId="2" borderId="2" xfId="0" applyFont="1" applyFill="1" applyBorder="1" applyAlignment="1">
      <alignment vertical="center" wrapText="1"/>
    </xf>
    <xf numFmtId="0" fontId="33" fillId="2" borderId="2" xfId="0" applyFont="1" applyFill="1" applyBorder="1" applyAlignment="1">
      <alignment vertical="center" wrapText="1"/>
    </xf>
    <xf numFmtId="0" fontId="33" fillId="2" borderId="1" xfId="0" applyNumberFormat="1" applyFont="1" applyFill="1" applyBorder="1" applyAlignment="1">
      <alignment horizontal="left" vertical="center" wrapText="1"/>
    </xf>
    <xf numFmtId="0" fontId="33" fillId="2" borderId="2" xfId="0" applyNumberFormat="1" applyFont="1" applyFill="1" applyBorder="1" applyAlignment="1">
      <alignment vertical="center" wrapText="1"/>
    </xf>
    <xf numFmtId="0" fontId="55" fillId="2" borderId="9" xfId="0" applyNumberFormat="1" applyFont="1" applyFill="1" applyBorder="1" applyAlignment="1">
      <alignment horizontal="left" vertical="center" wrapText="1"/>
    </xf>
    <xf numFmtId="0" fontId="55" fillId="2" borderId="2" xfId="0" applyNumberFormat="1" applyFont="1" applyFill="1" applyBorder="1" applyAlignment="1">
      <alignment vertical="center" wrapText="1"/>
    </xf>
    <xf numFmtId="0" fontId="33" fillId="2" borderId="3" xfId="0" applyFont="1" applyFill="1" applyBorder="1" applyAlignment="1">
      <alignment horizontal="center" vertical="center" wrapText="1"/>
    </xf>
    <xf numFmtId="0" fontId="33" fillId="2" borderId="3" xfId="0" applyFont="1" applyFill="1" applyBorder="1" applyAlignment="1">
      <alignment horizontal="left" vertical="center" wrapText="1"/>
    </xf>
    <xf numFmtId="0" fontId="33" fillId="2" borderId="4" xfId="0" applyFont="1" applyFill="1" applyBorder="1" applyAlignment="1">
      <alignment horizontal="left" vertical="center" wrapText="1"/>
    </xf>
    <xf numFmtId="0" fontId="28" fillId="2" borderId="5" xfId="0" applyFont="1" applyFill="1" applyBorder="1" applyAlignment="1" applyProtection="1">
      <alignment horizontal="center" vertical="center" wrapText="1"/>
      <protection locked="0"/>
    </xf>
    <xf numFmtId="192" fontId="23" fillId="2" borderId="1" xfId="0" applyNumberFormat="1" applyFont="1" applyFill="1" applyBorder="1" applyAlignment="1" applyProtection="1">
      <alignment horizontal="right" vertical="center" wrapText="1"/>
    </xf>
    <xf numFmtId="0" fontId="28" fillId="2" borderId="11" xfId="0" applyFont="1" applyFill="1" applyBorder="1" applyAlignment="1" applyProtection="1">
      <alignment horizontal="right" vertical="center" wrapText="1"/>
      <protection locked="0"/>
    </xf>
    <xf numFmtId="41" fontId="23" fillId="2" borderId="1" xfId="0" applyNumberFormat="1" applyFont="1" applyFill="1" applyBorder="1" applyAlignment="1" applyProtection="1">
      <alignment horizontal="right" vertical="center" wrapText="1"/>
    </xf>
    <xf numFmtId="0" fontId="33" fillId="0" borderId="55" xfId="0" applyFont="1" applyFill="1" applyBorder="1" applyAlignment="1">
      <alignment vertical="center" wrapText="1"/>
    </xf>
    <xf numFmtId="0" fontId="55" fillId="2" borderId="1" xfId="0" applyNumberFormat="1" applyFont="1" applyFill="1" applyBorder="1" applyAlignment="1">
      <alignment horizontal="center" vertical="center" wrapText="1"/>
    </xf>
    <xf numFmtId="192" fontId="33" fillId="2" borderId="1" xfId="0" applyNumberFormat="1" applyFont="1" applyFill="1" applyBorder="1" applyAlignment="1">
      <alignment horizontal="center" vertical="center" wrapText="1"/>
    </xf>
    <xf numFmtId="41" fontId="33" fillId="2" borderId="1" xfId="0" applyNumberFormat="1" applyFont="1" applyFill="1" applyBorder="1" applyAlignment="1">
      <alignment horizontal="center" vertical="center" wrapText="1"/>
    </xf>
    <xf numFmtId="0" fontId="33" fillId="2" borderId="2" xfId="0" applyNumberFormat="1" applyFont="1" applyFill="1" applyBorder="1" applyAlignment="1">
      <alignment horizontal="center" vertical="center" wrapText="1"/>
    </xf>
    <xf numFmtId="0" fontId="76" fillId="2" borderId="1" xfId="29" applyNumberFormat="1" applyFont="1" applyFill="1" applyBorder="1" applyAlignment="1">
      <alignment horizontal="center" vertical="center" wrapText="1"/>
    </xf>
    <xf numFmtId="0" fontId="76" fillId="2" borderId="2" xfId="0" applyNumberFormat="1" applyFont="1" applyFill="1" applyBorder="1" applyAlignment="1">
      <alignment horizontal="center" vertical="center" wrapText="1"/>
    </xf>
    <xf numFmtId="193" fontId="33" fillId="2" borderId="1" xfId="0" applyNumberFormat="1" applyFont="1" applyFill="1" applyBorder="1" applyAlignment="1">
      <alignment horizontal="right" vertical="center" wrapText="1"/>
    </xf>
    <xf numFmtId="192" fontId="53" fillId="2" borderId="1" xfId="0" applyNumberFormat="1" applyFont="1" applyFill="1" applyBorder="1" applyAlignment="1">
      <alignment horizontal="center" vertical="center" wrapText="1"/>
    </xf>
    <xf numFmtId="41" fontId="53" fillId="2" borderId="1" xfId="0" applyNumberFormat="1" applyFont="1" applyFill="1" applyBorder="1" applyAlignment="1">
      <alignment horizontal="center" vertical="center" wrapText="1"/>
    </xf>
    <xf numFmtId="0" fontId="76" fillId="2" borderId="1" xfId="29" applyFont="1" applyFill="1" applyBorder="1" applyAlignment="1">
      <alignment horizontal="center" vertical="center"/>
    </xf>
    <xf numFmtId="192" fontId="102" fillId="2" borderId="1" xfId="29" applyNumberFormat="1" applyFont="1" applyFill="1" applyBorder="1" applyAlignment="1" applyProtection="1">
      <alignment vertical="center" wrapText="1"/>
      <protection locked="0"/>
    </xf>
    <xf numFmtId="0" fontId="53" fillId="2" borderId="2" xfId="0" applyNumberFormat="1" applyFont="1" applyFill="1" applyBorder="1" applyAlignment="1">
      <alignment horizontal="center" vertical="center" wrapText="1"/>
    </xf>
    <xf numFmtId="0" fontId="28" fillId="2" borderId="6" xfId="0" applyFont="1" applyFill="1" applyBorder="1" applyAlignment="1" applyProtection="1">
      <alignment horizontal="center" vertical="center" wrapText="1"/>
      <protection locked="0"/>
    </xf>
    <xf numFmtId="184" fontId="102" fillId="2" borderId="55" xfId="29" applyNumberFormat="1" applyFont="1" applyFill="1" applyBorder="1" applyAlignment="1" applyProtection="1">
      <alignment vertical="center" wrapText="1"/>
      <protection locked="0"/>
    </xf>
    <xf numFmtId="0" fontId="53" fillId="2" borderId="1" xfId="0" applyNumberFormat="1" applyFont="1" applyFill="1" applyBorder="1" applyAlignment="1">
      <alignment horizontal="center" vertical="center" wrapText="1"/>
    </xf>
    <xf numFmtId="192" fontId="33" fillId="2" borderId="1" xfId="0" applyNumberFormat="1" applyFont="1" applyFill="1" applyBorder="1" applyAlignment="1">
      <alignment horizontal="right" vertical="center" wrapText="1"/>
    </xf>
    <xf numFmtId="0" fontId="55" fillId="0" borderId="1" xfId="0" applyFont="1" applyBorder="1" applyAlignment="1">
      <alignment horizontal="left" vertical="center" wrapText="1"/>
    </xf>
    <xf numFmtId="0" fontId="33" fillId="0" borderId="2" xfId="0" applyFont="1" applyFill="1" applyBorder="1" applyAlignment="1">
      <alignment vertical="center" wrapText="1"/>
    </xf>
    <xf numFmtId="0" fontId="33" fillId="2" borderId="2" xfId="0" applyFont="1" applyFill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77" fontId="29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91" fontId="33" fillId="2" borderId="1" xfId="0" applyNumberFormat="1" applyFont="1" applyFill="1" applyBorder="1" applyAlignment="1">
      <alignment horizontal="center" vertical="center" wrapText="1"/>
    </xf>
    <xf numFmtId="180" fontId="33" fillId="2" borderId="1" xfId="0" applyNumberFormat="1" applyFont="1" applyFill="1" applyBorder="1" applyAlignment="1">
      <alignment horizontal="center" vertical="center" wrapText="1"/>
    </xf>
    <xf numFmtId="0" fontId="33" fillId="0" borderId="55" xfId="29" applyNumberFormat="1" applyFont="1" applyBorder="1" applyAlignment="1">
      <alignment horizontal="left" vertical="center" wrapText="1"/>
    </xf>
    <xf numFmtId="0" fontId="28" fillId="2" borderId="71" xfId="0" applyFont="1" applyFill="1" applyBorder="1" applyAlignment="1" applyProtection="1">
      <alignment horizontal="right" vertical="center" wrapText="1"/>
      <protection locked="0"/>
    </xf>
    <xf numFmtId="0" fontId="0" fillId="0" borderId="1" xfId="0" applyFont="1" applyBorder="1" applyAlignment="1">
      <alignment wrapText="1"/>
    </xf>
    <xf numFmtId="184" fontId="0" fillId="0" borderId="1" xfId="0" applyNumberFormat="1" applyFont="1" applyBorder="1" applyAlignment="1">
      <alignment horizontal="right" vertical="center" wrapText="1" indent="1"/>
    </xf>
    <xf numFmtId="0" fontId="29" fillId="2" borderId="2" xfId="0" applyFont="1" applyFill="1" applyBorder="1" applyAlignment="1">
      <alignment horizontal="center" vertical="center" wrapText="1"/>
    </xf>
    <xf numFmtId="0" fontId="55" fillId="2" borderId="1" xfId="0" applyNumberFormat="1" applyFont="1" applyFill="1" applyBorder="1" applyAlignment="1">
      <alignment horizontal="center" vertical="center"/>
    </xf>
    <xf numFmtId="0" fontId="55" fillId="2" borderId="2" xfId="0" applyNumberFormat="1" applyFont="1" applyFill="1" applyBorder="1" applyAlignment="1">
      <alignment horizontal="center" vertical="center"/>
    </xf>
    <xf numFmtId="0" fontId="55" fillId="2" borderId="2" xfId="0" applyNumberFormat="1" applyFont="1" applyFill="1" applyBorder="1" applyAlignment="1">
      <alignment horizontal="center" vertical="center" wrapText="1"/>
    </xf>
    <xf numFmtId="0" fontId="33" fillId="2" borderId="1" xfId="15" applyFont="1" applyFill="1" applyBorder="1" applyAlignment="1">
      <alignment horizontal="center" vertical="center" wrapText="1"/>
    </xf>
    <xf numFmtId="0" fontId="33" fillId="2" borderId="10" xfId="0" applyFont="1" applyFill="1" applyBorder="1" applyAlignment="1">
      <alignment horizontal="center" vertical="center" wrapText="1"/>
    </xf>
    <xf numFmtId="0" fontId="55" fillId="2" borderId="10" xfId="0" applyNumberFormat="1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41" fontId="23" fillId="2" borderId="1" xfId="2" applyFont="1" applyFill="1" applyBorder="1" applyAlignment="1">
      <alignment horizontal="center" vertical="center"/>
    </xf>
    <xf numFmtId="41" fontId="0" fillId="2" borderId="1" xfId="0" applyNumberFormat="1" applyFont="1" applyFill="1" applyBorder="1" applyAlignment="1">
      <alignment wrapText="1"/>
    </xf>
    <xf numFmtId="41" fontId="0" fillId="2" borderId="1" xfId="0" applyNumberFormat="1" applyFont="1" applyFill="1" applyBorder="1" applyAlignment="1">
      <alignment horizontal="center" vertical="center" wrapText="1"/>
    </xf>
    <xf numFmtId="41" fontId="0" fillId="2" borderId="3" xfId="0" applyNumberFormat="1" applyFont="1" applyFill="1" applyBorder="1" applyAlignment="1">
      <alignment horizontal="center" vertical="center" wrapText="1"/>
    </xf>
    <xf numFmtId="41" fontId="28" fillId="2" borderId="11" xfId="0" applyNumberFormat="1" applyFont="1" applyFill="1" applyBorder="1" applyAlignment="1" applyProtection="1">
      <alignment horizontal="right" vertical="center" wrapText="1"/>
      <protection locked="0"/>
    </xf>
    <xf numFmtId="183" fontId="28" fillId="2" borderId="11" xfId="0" applyNumberFormat="1" applyFont="1" applyFill="1" applyBorder="1" applyAlignment="1" applyProtection="1">
      <alignment horizontal="right" vertical="center" wrapText="1"/>
      <protection locked="0"/>
    </xf>
    <xf numFmtId="183" fontId="2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23" fillId="2" borderId="1" xfId="0" applyFont="1" applyFill="1" applyBorder="1" applyAlignment="1">
      <alignment horizontal="left" vertical="center" wrapText="1"/>
    </xf>
    <xf numFmtId="184" fontId="23" fillId="2" borderId="1" xfId="0" applyNumberFormat="1" applyFont="1" applyFill="1" applyBorder="1" applyAlignment="1">
      <alignment horizontal="right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/>
    </xf>
    <xf numFmtId="0" fontId="28" fillId="3" borderId="1" xfId="0" applyFont="1" applyFill="1" applyBorder="1" applyAlignment="1">
      <alignment horizontal="center" vertical="center"/>
    </xf>
    <xf numFmtId="41" fontId="28" fillId="3" borderId="1" xfId="0" applyNumberFormat="1" applyFont="1" applyFill="1" applyBorder="1" applyAlignment="1">
      <alignment horizontal="right" vertical="center"/>
    </xf>
    <xf numFmtId="9" fontId="28" fillId="3" borderId="1" xfId="0" applyNumberFormat="1" applyFont="1" applyFill="1" applyBorder="1" applyAlignment="1">
      <alignment horizontal="right" vertical="center"/>
    </xf>
    <xf numFmtId="0" fontId="0" fillId="3" borderId="1" xfId="0" applyFill="1" applyBorder="1"/>
    <xf numFmtId="0" fontId="28" fillId="2" borderId="1" xfId="0" applyFont="1" applyFill="1" applyBorder="1" applyAlignment="1">
      <alignment horizontal="center" vertical="center" wrapText="1"/>
    </xf>
    <xf numFmtId="9" fontId="23" fillId="2" borderId="1" xfId="0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wrapText="1"/>
    </xf>
    <xf numFmtId="0" fontId="28" fillId="0" borderId="1" xfId="0" applyFont="1" applyFill="1" applyBorder="1" applyAlignment="1">
      <alignment horizontal="center" vertical="center" wrapText="1"/>
    </xf>
    <xf numFmtId="179" fontId="23" fillId="0" borderId="1" xfId="0" applyNumberFormat="1" applyFont="1" applyFill="1" applyBorder="1" applyAlignment="1">
      <alignment horizontal="right" vertical="center" wrapText="1"/>
    </xf>
    <xf numFmtId="179" fontId="23" fillId="0" borderId="1" xfId="0" applyNumberFormat="1" applyFont="1" applyBorder="1" applyAlignment="1">
      <alignment horizontal="right" vertical="center" wrapText="1"/>
    </xf>
    <xf numFmtId="17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3" fontId="48" fillId="2" borderId="1" xfId="2" applyNumberFormat="1" applyFont="1" applyFill="1" applyBorder="1" applyAlignment="1" applyProtection="1">
      <alignment horizontal="right" vertical="center" wrapText="1"/>
      <protection locked="0"/>
    </xf>
    <xf numFmtId="181" fontId="95" fillId="2" borderId="1" xfId="2" applyNumberFormat="1" applyFont="1" applyFill="1" applyBorder="1" applyAlignment="1" applyProtection="1">
      <alignment horizontal="right" vertical="center" wrapText="1" shrinkToFit="1"/>
    </xf>
    <xf numFmtId="41" fontId="95" fillId="2" borderId="1" xfId="2" applyNumberFormat="1" applyFont="1" applyFill="1" applyBorder="1" applyAlignment="1" applyProtection="1">
      <alignment horizontal="right" vertical="center" shrinkToFit="1"/>
      <protection locked="0"/>
    </xf>
    <xf numFmtId="41" fontId="48" fillId="2" borderId="1" xfId="0" applyNumberFormat="1" applyFont="1" applyFill="1" applyBorder="1" applyAlignment="1">
      <alignment horizontal="right" vertical="center"/>
    </xf>
    <xf numFmtId="41" fontId="48" fillId="2" borderId="1" xfId="0" applyNumberFormat="1" applyFont="1" applyFill="1" applyBorder="1" applyAlignment="1">
      <alignment horizontal="center" vertical="center"/>
    </xf>
    <xf numFmtId="41" fontId="28" fillId="2" borderId="9" xfId="2" applyNumberFormat="1" applyFont="1" applyFill="1" applyBorder="1" applyAlignment="1" applyProtection="1">
      <alignment horizontal="right" vertical="center" wrapText="1"/>
      <protection locked="0"/>
    </xf>
    <xf numFmtId="41" fontId="48" fillId="2" borderId="3" xfId="0" applyNumberFormat="1" applyFont="1" applyFill="1" applyBorder="1" applyAlignment="1" applyProtection="1">
      <alignment horizontal="right" vertical="center" wrapText="1"/>
      <protection locked="0"/>
    </xf>
    <xf numFmtId="0" fontId="48" fillId="2" borderId="1" xfId="2" applyNumberFormat="1" applyFont="1" applyFill="1" applyBorder="1" applyAlignment="1" applyProtection="1">
      <alignment horizontal="right" vertical="center" wrapText="1" shrinkToFit="1"/>
    </xf>
    <xf numFmtId="41" fontId="48" fillId="2" borderId="3" xfId="2" applyNumberFormat="1" applyFont="1" applyFill="1" applyBorder="1" applyAlignment="1">
      <alignment horizontal="right" vertical="center" shrinkToFit="1"/>
    </xf>
    <xf numFmtId="0" fontId="33" fillId="2" borderId="9" xfId="3" applyFont="1" applyFill="1" applyBorder="1" applyAlignment="1" applyProtection="1">
      <alignment horizontal="center" vertical="center" wrapText="1" shrinkToFit="1"/>
      <protection locked="0"/>
    </xf>
    <xf numFmtId="179" fontId="48" fillId="2" borderId="1" xfId="1" applyNumberFormat="1" applyFont="1" applyFill="1" applyBorder="1" applyAlignment="1" applyProtection="1">
      <alignment horizontal="right" vertical="center" wrapText="1"/>
    </xf>
    <xf numFmtId="41" fontId="48" fillId="2" borderId="1" xfId="2" applyNumberFormat="1" applyFont="1" applyFill="1" applyBorder="1" applyAlignment="1" applyProtection="1">
      <alignment horizontal="right" vertical="center" wrapText="1" shrinkToFit="1"/>
      <protection locked="0"/>
    </xf>
    <xf numFmtId="41" fontId="48" fillId="2" borderId="1" xfId="0" applyNumberFormat="1" applyFont="1" applyFill="1" applyBorder="1" applyAlignment="1" applyProtection="1">
      <alignment horizontal="right" vertical="center" wrapText="1"/>
      <protection locked="0"/>
    </xf>
    <xf numFmtId="41" fontId="48" fillId="2" borderId="1" xfId="2" applyNumberFormat="1" applyFont="1" applyFill="1" applyBorder="1" applyAlignment="1" applyProtection="1">
      <alignment horizontal="right" vertical="center" wrapText="1"/>
      <protection locked="0"/>
    </xf>
    <xf numFmtId="41" fontId="48" fillId="2" borderId="3" xfId="2" applyNumberFormat="1" applyFont="1" applyFill="1" applyBorder="1" applyAlignment="1" applyProtection="1">
      <alignment horizontal="right" vertical="center"/>
      <protection locked="0"/>
    </xf>
    <xf numFmtId="41" fontId="48" fillId="2" borderId="1" xfId="2" applyNumberFormat="1" applyFont="1" applyFill="1" applyBorder="1" applyAlignment="1" applyProtection="1">
      <alignment horizontal="right" vertical="center"/>
      <protection locked="0"/>
    </xf>
    <xf numFmtId="41" fontId="48" fillId="2" borderId="3" xfId="0" applyNumberFormat="1" applyFont="1" applyFill="1" applyBorder="1" applyAlignment="1">
      <alignment horizontal="right" vertical="center"/>
    </xf>
    <xf numFmtId="41" fontId="23" fillId="3" borderId="1" xfId="2" applyFont="1" applyFill="1" applyBorder="1" applyAlignment="1" applyProtection="1">
      <alignment horizontal="right" vertical="center" shrinkToFit="1"/>
    </xf>
    <xf numFmtId="0" fontId="28" fillId="3" borderId="1" xfId="0" applyFont="1" applyFill="1" applyBorder="1" applyAlignment="1">
      <alignment horizontal="center" vertical="center" wrapText="1"/>
    </xf>
    <xf numFmtId="41" fontId="23" fillId="2" borderId="9" xfId="3" applyNumberFormat="1" applyFont="1" applyFill="1" applyBorder="1" applyAlignment="1" applyProtection="1">
      <alignment horizontal="right" vertical="center" wrapText="1"/>
      <protection locked="0"/>
    </xf>
    <xf numFmtId="41" fontId="28" fillId="2" borderId="51" xfId="2" applyNumberFormat="1" applyFont="1" applyFill="1" applyBorder="1" applyAlignment="1" applyProtection="1">
      <alignment horizontal="right" vertical="center" wrapText="1"/>
      <protection locked="0"/>
    </xf>
    <xf numFmtId="0" fontId="28" fillId="2" borderId="69" xfId="3" applyFont="1" applyFill="1" applyBorder="1" applyAlignment="1" applyProtection="1">
      <alignment horizontal="center" vertical="center" wrapText="1" shrinkToFit="1"/>
      <protection locked="0"/>
    </xf>
    <xf numFmtId="41" fontId="23" fillId="2" borderId="9" xfId="2" applyNumberFormat="1" applyFont="1" applyFill="1" applyBorder="1" applyAlignment="1" applyProtection="1">
      <alignment horizontal="center" vertical="center" wrapText="1"/>
      <protection locked="0"/>
    </xf>
    <xf numFmtId="41" fontId="23" fillId="2" borderId="9" xfId="3" applyNumberFormat="1" applyFont="1" applyFill="1" applyBorder="1" applyAlignment="1" applyProtection="1">
      <alignment horizontal="center" vertical="center" wrapText="1"/>
      <protection locked="0"/>
    </xf>
    <xf numFmtId="41" fontId="23" fillId="2" borderId="51" xfId="2" applyNumberFormat="1" applyFont="1" applyFill="1" applyBorder="1" applyAlignment="1" applyProtection="1">
      <alignment horizontal="center" vertical="center" wrapText="1"/>
      <protection locked="0"/>
    </xf>
    <xf numFmtId="0" fontId="28" fillId="2" borderId="66" xfId="3" applyFont="1" applyFill="1" applyBorder="1" applyAlignment="1" applyProtection="1">
      <alignment horizontal="center" vertical="center" wrapText="1" shrinkToFit="1"/>
      <protection locked="0"/>
    </xf>
    <xf numFmtId="41" fontId="23" fillId="2" borderId="1" xfId="3" applyNumberFormat="1" applyFont="1" applyFill="1" applyBorder="1" applyAlignment="1" applyProtection="1">
      <alignment horizontal="right" vertical="center" wrapText="1"/>
      <protection locked="0"/>
    </xf>
    <xf numFmtId="41" fontId="23" fillId="2" borderId="55" xfId="3" applyNumberFormat="1" applyFont="1" applyFill="1" applyBorder="1" applyAlignment="1" applyProtection="1">
      <alignment horizontal="right" vertical="center" wrapText="1"/>
      <protection locked="0"/>
    </xf>
    <xf numFmtId="41" fontId="23" fillId="2" borderId="1" xfId="2" applyNumberFormat="1" applyFont="1" applyFill="1" applyBorder="1" applyAlignment="1" applyProtection="1">
      <alignment horizontal="center" vertical="center" wrapText="1"/>
      <protection locked="0"/>
    </xf>
    <xf numFmtId="41" fontId="23" fillId="2" borderId="1" xfId="3" applyNumberFormat="1" applyFont="1" applyFill="1" applyBorder="1" applyAlignment="1" applyProtection="1">
      <alignment horizontal="center" vertical="center" wrapText="1"/>
      <protection locked="0"/>
    </xf>
    <xf numFmtId="41" fontId="95" fillId="2" borderId="9" xfId="2" applyNumberFormat="1" applyFont="1" applyFill="1" applyBorder="1" applyAlignment="1" applyProtection="1">
      <alignment horizontal="center" vertical="center" wrapText="1"/>
      <protection locked="0"/>
    </xf>
    <xf numFmtId="41" fontId="23" fillId="2" borderId="55" xfId="3" applyNumberFormat="1" applyFont="1" applyFill="1" applyBorder="1" applyAlignment="1" applyProtection="1">
      <alignment horizontal="center" vertical="center" wrapText="1"/>
      <protection locked="0"/>
    </xf>
    <xf numFmtId="41" fontId="28" fillId="2" borderId="5" xfId="2" applyFont="1" applyFill="1" applyBorder="1" applyAlignment="1" applyProtection="1">
      <alignment horizontal="center" vertical="center" shrinkToFit="1"/>
      <protection locked="0"/>
    </xf>
    <xf numFmtId="41" fontId="23" fillId="2" borderId="1" xfId="2" applyFont="1" applyFill="1" applyBorder="1" applyAlignment="1" applyProtection="1">
      <alignment horizontal="right" vertical="center" shrinkToFit="1"/>
      <protection locked="0"/>
    </xf>
    <xf numFmtId="178" fontId="23" fillId="2" borderId="1" xfId="2" applyNumberFormat="1" applyFont="1" applyFill="1" applyBorder="1" applyAlignment="1" applyProtection="1">
      <alignment horizontal="right" vertical="center" shrinkToFit="1"/>
    </xf>
    <xf numFmtId="41" fontId="23" fillId="2" borderId="2" xfId="2" applyFont="1" applyFill="1" applyBorder="1" applyAlignment="1" applyProtection="1">
      <alignment horizontal="right" vertical="center" shrinkToFit="1"/>
      <protection locked="0"/>
    </xf>
    <xf numFmtId="41" fontId="17" fillId="2" borderId="66" xfId="2" applyFont="1" applyFill="1" applyBorder="1" applyAlignment="1" applyProtection="1">
      <alignment horizontal="right" vertical="center" wrapText="1" shrinkToFit="1"/>
      <protection locked="0"/>
    </xf>
    <xf numFmtId="41" fontId="100" fillId="2" borderId="66" xfId="2" applyFont="1" applyFill="1" applyBorder="1" applyAlignment="1" applyProtection="1">
      <alignment horizontal="right" vertical="center" wrapText="1" shrinkToFit="1"/>
      <protection locked="0"/>
    </xf>
    <xf numFmtId="41" fontId="101" fillId="2" borderId="66" xfId="2" applyFont="1" applyFill="1" applyBorder="1" applyAlignment="1" applyProtection="1">
      <alignment horizontal="right" vertical="center" wrapText="1" shrinkToFit="1"/>
      <protection locked="0"/>
    </xf>
    <xf numFmtId="41" fontId="14" fillId="2" borderId="0" xfId="2" applyFill="1" applyAlignment="1" applyProtection="1">
      <alignment horizontal="center" vertical="center" wrapText="1" shrinkToFit="1"/>
      <protection locked="0"/>
    </xf>
    <xf numFmtId="179" fontId="48" fillId="2" borderId="3" xfId="1" applyNumberFormat="1" applyFont="1" applyFill="1" applyBorder="1" applyAlignment="1" applyProtection="1">
      <alignment horizontal="right" vertical="center" wrapText="1"/>
    </xf>
    <xf numFmtId="0" fontId="48" fillId="2" borderId="3" xfId="0" applyFont="1" applyFill="1" applyBorder="1" applyAlignment="1" applyProtection="1">
      <alignment horizontal="center" vertical="center" wrapText="1"/>
      <protection locked="0"/>
    </xf>
    <xf numFmtId="41" fontId="48" fillId="2" borderId="3" xfId="2" applyNumberFormat="1" applyFont="1" applyFill="1" applyBorder="1" applyAlignment="1" applyProtection="1">
      <alignment horizontal="right" vertical="center" wrapText="1" shrinkToFit="1"/>
      <protection locked="0"/>
    </xf>
    <xf numFmtId="0" fontId="48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48" fillId="2" borderId="1" xfId="1" applyNumberFormat="1" applyFont="1" applyFill="1" applyBorder="1" applyAlignment="1" applyProtection="1">
      <alignment horizontal="right" vertical="center" wrapText="1"/>
    </xf>
    <xf numFmtId="179" fontId="48" fillId="2" borderId="18" xfId="1" applyNumberFormat="1" applyFont="1" applyFill="1" applyBorder="1" applyAlignment="1" applyProtection="1">
      <alignment horizontal="right" vertical="center" wrapText="1"/>
    </xf>
    <xf numFmtId="41" fontId="35" fillId="2" borderId="1" xfId="2" applyNumberFormat="1" applyFont="1" applyFill="1" applyBorder="1" applyAlignment="1" applyProtection="1">
      <alignment horizontal="right" vertical="center" wrapText="1"/>
      <protection locked="0"/>
    </xf>
    <xf numFmtId="0" fontId="48" fillId="2" borderId="32" xfId="0" applyFont="1" applyFill="1" applyBorder="1" applyAlignment="1" applyProtection="1">
      <alignment horizontal="center" vertical="center" wrapText="1"/>
      <protection locked="0"/>
    </xf>
    <xf numFmtId="179" fontId="48" fillId="2" borderId="1" xfId="0" applyNumberFormat="1" applyFont="1" applyFill="1" applyBorder="1" applyAlignment="1" applyProtection="1">
      <alignment horizontal="right" vertical="center" wrapText="1"/>
    </xf>
    <xf numFmtId="41" fontId="48" fillId="2" borderId="3" xfId="0" applyNumberFormat="1" applyFont="1" applyFill="1" applyBorder="1" applyAlignment="1" applyProtection="1">
      <alignment horizontal="right" vertical="center" wrapText="1"/>
    </xf>
    <xf numFmtId="0" fontId="48" fillId="2" borderId="0" xfId="0" applyFont="1" applyFill="1" applyAlignment="1" applyProtection="1">
      <alignment horizontal="center" vertical="center" wrapText="1"/>
      <protection locked="0"/>
    </xf>
    <xf numFmtId="0" fontId="36" fillId="2" borderId="0" xfId="0" applyFont="1" applyFill="1" applyAlignment="1" applyProtection="1">
      <alignment horizontal="center" vertical="center" wrapText="1"/>
      <protection locked="0"/>
    </xf>
    <xf numFmtId="0" fontId="36" fillId="2" borderId="0" xfId="0" applyFont="1" applyFill="1" applyAlignment="1" applyProtection="1">
      <alignment horizontal="right" vertical="center" wrapText="1"/>
      <protection locked="0"/>
    </xf>
    <xf numFmtId="180" fontId="36" fillId="2" borderId="0" xfId="0" applyNumberFormat="1" applyFont="1" applyFill="1" applyAlignment="1" applyProtection="1">
      <alignment horizontal="right" vertical="center" wrapText="1"/>
      <protection locked="0"/>
    </xf>
    <xf numFmtId="41" fontId="104" fillId="2" borderId="66" xfId="2" applyFont="1" applyFill="1" applyBorder="1" applyAlignment="1" applyProtection="1">
      <alignment horizontal="center" vertical="center" wrapText="1" shrinkToFit="1"/>
      <protection locked="0"/>
    </xf>
    <xf numFmtId="41" fontId="104" fillId="2" borderId="67" xfId="2" applyFont="1" applyFill="1" applyBorder="1" applyAlignment="1" applyProtection="1">
      <alignment horizontal="center" vertical="center" wrapText="1" shrinkToFit="1"/>
      <protection locked="0"/>
    </xf>
    <xf numFmtId="0" fontId="47" fillId="2" borderId="65" xfId="3" applyFont="1" applyFill="1" applyBorder="1" applyProtection="1">
      <alignment horizontal="center" vertical="center" shrinkToFit="1"/>
      <protection locked="0"/>
    </xf>
    <xf numFmtId="0" fontId="47" fillId="2" borderId="66" xfId="3" applyFont="1" applyFill="1" applyBorder="1" applyProtection="1">
      <alignment horizontal="center" vertical="center" shrinkToFit="1"/>
      <protection locked="0"/>
    </xf>
    <xf numFmtId="0" fontId="47" fillId="2" borderId="1" xfId="3" applyFont="1" applyFill="1" applyBorder="1" applyAlignment="1" applyProtection="1">
      <alignment horizontal="center" vertical="center" wrapText="1" shrinkToFit="1"/>
      <protection locked="0"/>
    </xf>
    <xf numFmtId="0" fontId="48" fillId="2" borderId="1" xfId="3" applyFont="1" applyFill="1" applyBorder="1" applyAlignment="1" applyProtection="1">
      <alignment horizontal="center" vertical="center" wrapText="1" shrinkToFit="1"/>
      <protection locked="0"/>
    </xf>
    <xf numFmtId="179" fontId="47" fillId="2" borderId="2" xfId="3" applyNumberFormat="1" applyFont="1" applyFill="1" applyBorder="1" applyProtection="1">
      <alignment horizontal="center" vertical="center" shrinkToFit="1"/>
    </xf>
    <xf numFmtId="41" fontId="104" fillId="2" borderId="71" xfId="2" applyFont="1" applyFill="1" applyBorder="1" applyAlignment="1" applyProtection="1">
      <alignment horizontal="center" vertical="center" wrapText="1" shrinkToFit="1"/>
      <protection locked="0"/>
    </xf>
    <xf numFmtId="184" fontId="48" fillId="2" borderId="1" xfId="3" applyNumberFormat="1" applyFont="1" applyFill="1" applyBorder="1" applyAlignment="1" applyProtection="1">
      <alignment horizontal="center" vertical="center" wrapText="1" shrinkToFit="1"/>
      <protection locked="0"/>
    </xf>
    <xf numFmtId="179" fontId="48" fillId="2" borderId="2" xfId="3" applyNumberFormat="1" applyFont="1" applyFill="1" applyBorder="1" applyProtection="1">
      <alignment horizontal="center" vertical="center" shrinkToFit="1"/>
    </xf>
    <xf numFmtId="3" fontId="48" fillId="2" borderId="1" xfId="3" applyNumberFormat="1" applyFont="1" applyFill="1" applyBorder="1" applyAlignment="1" applyProtection="1">
      <alignment horizontal="center" vertical="center" wrapText="1" shrinkToFit="1"/>
      <protection locked="0"/>
    </xf>
    <xf numFmtId="41" fontId="104" fillId="2" borderId="11" xfId="2" applyFont="1" applyFill="1" applyBorder="1" applyAlignment="1" applyProtection="1">
      <alignment horizontal="center" vertical="center" wrapText="1" shrinkToFit="1"/>
      <protection locked="0"/>
    </xf>
    <xf numFmtId="0" fontId="36" fillId="2" borderId="11" xfId="3" applyFont="1" applyFill="1" applyBorder="1" applyAlignment="1" applyProtection="1">
      <alignment horizontal="center" vertical="center" wrapText="1" shrinkToFit="1"/>
      <protection locked="0"/>
    </xf>
    <xf numFmtId="184" fontId="48" fillId="2" borderId="1" xfId="3" applyNumberFormat="1" applyFont="1" applyFill="1" applyBorder="1" applyAlignment="1" applyProtection="1">
      <alignment horizontal="center" vertical="center" wrapText="1" shrinkToFit="1"/>
    </xf>
    <xf numFmtId="41" fontId="105" fillId="2" borderId="71" xfId="2" applyFont="1" applyFill="1" applyBorder="1" applyAlignment="1" applyProtection="1">
      <alignment horizontal="center" vertical="center" wrapText="1" shrinkToFit="1"/>
      <protection locked="0"/>
    </xf>
    <xf numFmtId="184" fontId="48" fillId="2" borderId="9" xfId="3" applyNumberFormat="1" applyFont="1" applyFill="1" applyBorder="1" applyProtection="1">
      <alignment horizontal="center" vertical="center" shrinkToFit="1"/>
      <protection locked="0"/>
    </xf>
    <xf numFmtId="179" fontId="48" fillId="2" borderId="1" xfId="3" applyNumberFormat="1" applyFont="1" applyFill="1" applyBorder="1" applyProtection="1">
      <alignment horizontal="center" vertical="center" shrinkToFit="1"/>
    </xf>
    <xf numFmtId="179" fontId="48" fillId="2" borderId="4" xfId="3" applyNumberFormat="1" applyFont="1" applyFill="1" applyBorder="1" applyProtection="1">
      <alignment horizontal="center" vertical="center" shrinkToFit="1"/>
    </xf>
    <xf numFmtId="179" fontId="48" fillId="2" borderId="18" xfId="1" applyNumberFormat="1" applyFont="1" applyFill="1" applyBorder="1" applyAlignment="1" applyProtection="1">
      <alignment horizontal="right" vertical="center"/>
    </xf>
    <xf numFmtId="41" fontId="48" fillId="2" borderId="18" xfId="0" applyNumberFormat="1" applyFont="1" applyFill="1" applyBorder="1" applyAlignment="1" applyProtection="1">
      <alignment horizontal="right" vertical="center" wrapText="1"/>
      <protection locked="0"/>
    </xf>
    <xf numFmtId="41" fontId="48" fillId="2" borderId="18" xfId="0" applyNumberFormat="1" applyFont="1" applyFill="1" applyBorder="1" applyAlignment="1">
      <alignment horizontal="right" vertical="center"/>
    </xf>
    <xf numFmtId="3" fontId="48" fillId="2" borderId="18" xfId="0" applyNumberFormat="1" applyFont="1" applyFill="1" applyBorder="1" applyAlignment="1" applyProtection="1">
      <alignment horizontal="right" vertical="center" wrapText="1"/>
      <protection locked="0"/>
    </xf>
    <xf numFmtId="41" fontId="28" fillId="3" borderId="5" xfId="2" applyFont="1" applyFill="1" applyBorder="1" applyAlignment="1" applyProtection="1">
      <alignment horizontal="center" vertical="center" wrapText="1" shrinkToFit="1"/>
      <protection locked="0"/>
    </xf>
    <xf numFmtId="41" fontId="23" fillId="3" borderId="1" xfId="2" applyFont="1" applyFill="1" applyBorder="1" applyAlignment="1" applyProtection="1">
      <alignment horizontal="right" vertical="center" wrapText="1" shrinkToFit="1"/>
      <protection locked="0"/>
    </xf>
    <xf numFmtId="41" fontId="18" fillId="2" borderId="0" xfId="2" applyFont="1" applyFill="1" applyAlignment="1">
      <alignment horizontal="center" vertical="center" wrapText="1" shrinkToFit="1"/>
    </xf>
    <xf numFmtId="0" fontId="28" fillId="2" borderId="9" xfId="3" applyFont="1" applyFill="1" applyBorder="1" applyAlignment="1">
      <alignment horizontal="center" vertical="center" wrapText="1" shrinkToFit="1"/>
    </xf>
    <xf numFmtId="0" fontId="28" fillId="2" borderId="1" xfId="3" applyFont="1" applyFill="1" applyBorder="1" applyAlignment="1">
      <alignment horizontal="center" vertical="center" wrapText="1" shrinkToFit="1"/>
    </xf>
    <xf numFmtId="41" fontId="28" fillId="3" borderId="1" xfId="2" applyFont="1" applyFill="1" applyBorder="1" applyAlignment="1">
      <alignment horizontal="center" vertical="center"/>
    </xf>
    <xf numFmtId="184" fontId="0" fillId="3" borderId="1" xfId="0" applyNumberFormat="1" applyFont="1" applyFill="1" applyBorder="1" applyAlignment="1">
      <alignment horizontal="right" vertical="center" wrapText="1" indent="1"/>
    </xf>
    <xf numFmtId="0" fontId="0" fillId="3" borderId="1" xfId="0" applyFont="1" applyFill="1" applyBorder="1" applyAlignment="1">
      <alignment wrapText="1"/>
    </xf>
    <xf numFmtId="0" fontId="33" fillId="3" borderId="1" xfId="0" applyFont="1" applyFill="1" applyBorder="1" applyAlignment="1" applyProtection="1">
      <alignment horizontal="center" vertical="center" wrapText="1"/>
    </xf>
    <xf numFmtId="41" fontId="33" fillId="3" borderId="1" xfId="0" applyNumberFormat="1" applyFont="1" applyFill="1" applyBorder="1" applyAlignment="1" applyProtection="1">
      <alignment horizontal="center" vertical="center"/>
    </xf>
    <xf numFmtId="41" fontId="33" fillId="3" borderId="2" xfId="0" applyNumberFormat="1" applyFont="1" applyFill="1" applyBorder="1" applyAlignment="1" applyProtection="1">
      <alignment horizontal="center" vertical="center"/>
    </xf>
    <xf numFmtId="0" fontId="64" fillId="3" borderId="11" xfId="0" applyFont="1" applyFill="1" applyBorder="1" applyAlignment="1" applyProtection="1">
      <alignment horizontal="center" vertical="center"/>
      <protection locked="0"/>
    </xf>
    <xf numFmtId="0" fontId="64" fillId="3" borderId="11" xfId="0" applyFont="1" applyFill="1" applyBorder="1" applyAlignment="1" applyProtection="1">
      <alignment horizontal="center"/>
      <protection locked="0"/>
    </xf>
    <xf numFmtId="0" fontId="33" fillId="2" borderId="1" xfId="0" applyFont="1" applyFill="1" applyBorder="1" applyAlignment="1" applyProtection="1">
      <alignment horizontal="center" vertical="center" wrapText="1"/>
      <protection locked="0"/>
    </xf>
    <xf numFmtId="41" fontId="33" fillId="2" borderId="1" xfId="0" applyNumberFormat="1" applyFont="1" applyFill="1" applyBorder="1" applyAlignment="1" applyProtection="1">
      <alignment horizontal="center" vertical="center" wrapText="1"/>
      <protection locked="0"/>
    </xf>
    <xf numFmtId="41" fontId="3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64" fillId="2" borderId="11" xfId="0" applyFont="1" applyFill="1" applyBorder="1" applyAlignment="1" applyProtection="1">
      <alignment horizontal="center"/>
      <protection locked="0"/>
    </xf>
    <xf numFmtId="0" fontId="33" fillId="2" borderId="1" xfId="0" applyFont="1" applyFill="1" applyBorder="1" applyAlignment="1" applyProtection="1">
      <alignment horizontal="center" vertical="center" wrapText="1"/>
    </xf>
    <xf numFmtId="41" fontId="33" fillId="0" borderId="1" xfId="0" applyNumberFormat="1" applyFont="1" applyBorder="1" applyAlignment="1" applyProtection="1">
      <alignment horizontal="center" vertical="center" wrapText="1"/>
      <protection locked="0"/>
    </xf>
    <xf numFmtId="0" fontId="33" fillId="2" borderId="3" xfId="0" applyFont="1" applyFill="1" applyBorder="1" applyAlignment="1" applyProtection="1">
      <alignment horizontal="center" vertical="center" wrapText="1"/>
    </xf>
    <xf numFmtId="41" fontId="33" fillId="2" borderId="3" xfId="0" applyNumberFormat="1" applyFont="1" applyFill="1" applyBorder="1" applyAlignment="1" applyProtection="1">
      <alignment horizontal="center" vertical="center" wrapText="1"/>
      <protection locked="0"/>
    </xf>
    <xf numFmtId="41" fontId="3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0" borderId="1" xfId="0" applyFont="1" applyBorder="1" applyAlignment="1">
      <alignment horizontal="left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33" fillId="0" borderId="1" xfId="0" quotePrefix="1" applyFont="1" applyBorder="1" applyAlignment="1">
      <alignment horizontal="center" vertical="center" wrapText="1"/>
    </xf>
    <xf numFmtId="0" fontId="55" fillId="2" borderId="1" xfId="0" applyFont="1" applyFill="1" applyBorder="1" applyAlignment="1">
      <alignment horizontal="center" vertical="center" wrapText="1"/>
    </xf>
    <xf numFmtId="191" fontId="55" fillId="2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54" fillId="0" borderId="1" xfId="0" applyFont="1" applyBorder="1" applyAlignment="1">
      <alignment horizontal="center" vertical="center" wrapText="1"/>
    </xf>
    <xf numFmtId="177" fontId="29" fillId="0" borderId="1" xfId="0" applyNumberFormat="1" applyFont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191" fontId="33" fillId="2" borderId="1" xfId="0" applyNumberFormat="1" applyFont="1" applyFill="1" applyBorder="1" applyAlignment="1">
      <alignment horizontal="center" vertical="center" wrapText="1"/>
    </xf>
    <xf numFmtId="180" fontId="33" fillId="2" borderId="1" xfId="0" applyNumberFormat="1" applyFont="1" applyFill="1" applyBorder="1" applyAlignment="1">
      <alignment horizontal="center" vertical="center" wrapText="1"/>
    </xf>
    <xf numFmtId="41" fontId="28" fillId="3" borderId="1" xfId="2" applyFont="1" applyFill="1" applyBorder="1" applyAlignment="1" applyProtection="1">
      <alignment horizontal="right" vertical="center" shrinkToFit="1"/>
      <protection locked="0"/>
    </xf>
    <xf numFmtId="178" fontId="28" fillId="3" borderId="1" xfId="2" applyNumberFormat="1" applyFont="1" applyFill="1" applyBorder="1" applyAlignment="1" applyProtection="1">
      <alignment horizontal="right" vertical="center" shrinkToFit="1"/>
    </xf>
    <xf numFmtId="0" fontId="73" fillId="0" borderId="0" xfId="0" applyFont="1" applyAlignment="1">
      <alignment horizontal="left" vertical="center"/>
    </xf>
    <xf numFmtId="41" fontId="17" fillId="3" borderId="66" xfId="2" applyFont="1" applyFill="1" applyBorder="1" applyAlignment="1" applyProtection="1">
      <alignment horizontal="center" vertical="center" wrapText="1" shrinkToFit="1"/>
      <protection locked="0"/>
    </xf>
    <xf numFmtId="0" fontId="29" fillId="3" borderId="21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right" vertical="center"/>
    </xf>
    <xf numFmtId="0" fontId="29" fillId="3" borderId="7" xfId="0" applyFont="1" applyFill="1" applyBorder="1" applyAlignment="1">
      <alignment horizontal="center" vertical="center"/>
    </xf>
    <xf numFmtId="0" fontId="64" fillId="0" borderId="1" xfId="0" applyFont="1" applyBorder="1" applyAlignment="1">
      <alignment vertical="center" wrapText="1"/>
    </xf>
    <xf numFmtId="0" fontId="64" fillId="0" borderId="1" xfId="0" applyFont="1" applyBorder="1" applyAlignment="1">
      <alignment wrapText="1"/>
    </xf>
    <xf numFmtId="9" fontId="48" fillId="2" borderId="1" xfId="1" applyNumberFormat="1" applyFont="1" applyFill="1" applyBorder="1" applyAlignment="1" applyProtection="1">
      <alignment horizontal="right" vertical="center" wrapText="1"/>
    </xf>
    <xf numFmtId="0" fontId="24" fillId="2" borderId="1" xfId="0" applyFont="1" applyFill="1" applyBorder="1" applyAlignment="1">
      <alignment horizontal="center" vertical="center" wrapText="1"/>
    </xf>
    <xf numFmtId="187" fontId="42" fillId="2" borderId="1" xfId="0" applyNumberFormat="1" applyFont="1" applyFill="1" applyBorder="1" applyAlignment="1">
      <alignment horizontal="right" vertical="center" wrapText="1"/>
    </xf>
    <xf numFmtId="3" fontId="42" fillId="2" borderId="1" xfId="2" applyNumberFormat="1" applyFont="1" applyFill="1" applyBorder="1" applyAlignment="1">
      <alignment horizontal="right" vertical="center" wrapText="1"/>
    </xf>
    <xf numFmtId="0" fontId="24" fillId="2" borderId="2" xfId="0" applyFont="1" applyFill="1" applyBorder="1" applyAlignment="1">
      <alignment horizontal="center" vertical="center" wrapText="1"/>
    </xf>
    <xf numFmtId="190" fontId="24" fillId="2" borderId="1" xfId="0" applyNumberFormat="1" applyFont="1" applyFill="1" applyBorder="1" applyAlignment="1">
      <alignment horizontal="right" vertical="center" wrapText="1"/>
    </xf>
    <xf numFmtId="3" fontId="24" fillId="2" borderId="1" xfId="0" applyNumberFormat="1" applyFont="1" applyFill="1" applyBorder="1" applyAlignment="1">
      <alignment horizontal="right" vertical="center" wrapText="1"/>
    </xf>
    <xf numFmtId="0" fontId="24" fillId="2" borderId="1" xfId="0" applyFont="1" applyFill="1" applyBorder="1" applyAlignment="1">
      <alignment horizontal="right" vertical="center" wrapText="1"/>
    </xf>
    <xf numFmtId="0" fontId="24" fillId="2" borderId="2" xfId="0" applyFont="1" applyFill="1" applyBorder="1" applyAlignment="1">
      <alignment horizontal="left" vertical="center" wrapText="1"/>
    </xf>
    <xf numFmtId="0" fontId="106" fillId="2" borderId="1" xfId="0" applyFont="1" applyFill="1" applyBorder="1" applyAlignment="1">
      <alignment horizontal="center" vertical="center" wrapText="1"/>
    </xf>
    <xf numFmtId="0" fontId="106" fillId="2" borderId="1" xfId="0" applyFont="1" applyFill="1" applyBorder="1" applyAlignment="1">
      <alignment horizontal="right" vertical="center" wrapText="1"/>
    </xf>
    <xf numFmtId="3" fontId="106" fillId="2" borderId="1" xfId="0" applyNumberFormat="1" applyFont="1" applyFill="1" applyBorder="1" applyAlignment="1">
      <alignment horizontal="right" vertical="center" wrapText="1"/>
    </xf>
    <xf numFmtId="3" fontId="42" fillId="2" borderId="1" xfId="0" applyNumberFormat="1" applyFont="1" applyFill="1" applyBorder="1" applyAlignment="1">
      <alignment horizontal="right" vertical="center" wrapText="1"/>
    </xf>
    <xf numFmtId="0" fontId="42" fillId="2" borderId="2" xfId="0" applyFont="1" applyFill="1" applyBorder="1" applyAlignment="1">
      <alignment horizontal="center" vertical="center" wrapText="1"/>
    </xf>
    <xf numFmtId="177" fontId="42" fillId="2" borderId="1" xfId="0" applyNumberFormat="1" applyFont="1" applyFill="1" applyBorder="1" applyAlignment="1">
      <alignment horizontal="center" vertical="center" wrapText="1"/>
    </xf>
    <xf numFmtId="3" fontId="24" fillId="2" borderId="1" xfId="2" applyNumberFormat="1" applyFont="1" applyFill="1" applyBorder="1" applyAlignment="1">
      <alignment horizontal="right" vertical="center" wrapText="1"/>
    </xf>
    <xf numFmtId="0" fontId="24" fillId="2" borderId="2" xfId="0" quotePrefix="1" applyFont="1" applyFill="1" applyBorder="1" applyAlignment="1">
      <alignment horizontal="center" vertical="center" wrapText="1"/>
    </xf>
    <xf numFmtId="177" fontId="42" fillId="2" borderId="1" xfId="0" applyNumberFormat="1" applyFont="1" applyFill="1" applyBorder="1" applyAlignment="1">
      <alignment horizontal="right" vertical="center" wrapText="1"/>
    </xf>
    <xf numFmtId="0" fontId="24" fillId="2" borderId="1" xfId="0" quotePrefix="1" applyFont="1" applyFill="1" applyBorder="1" applyAlignment="1">
      <alignment horizontal="center" vertical="center" wrapText="1"/>
    </xf>
    <xf numFmtId="187" fontId="24" fillId="2" borderId="1" xfId="0" applyNumberFormat="1" applyFont="1" applyFill="1" applyBorder="1" applyAlignment="1">
      <alignment horizontal="right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right" vertical="center" wrapText="1"/>
    </xf>
    <xf numFmtId="3" fontId="24" fillId="2" borderId="3" xfId="0" applyNumberFormat="1" applyFont="1" applyFill="1" applyBorder="1" applyAlignment="1">
      <alignment horizontal="right" vertical="center" wrapText="1"/>
    </xf>
    <xf numFmtId="0" fontId="24" fillId="2" borderId="4" xfId="0" applyFont="1" applyFill="1" applyBorder="1" applyAlignment="1">
      <alignment horizontal="center" vertical="center" wrapText="1"/>
    </xf>
    <xf numFmtId="0" fontId="47" fillId="3" borderId="34" xfId="0" applyFont="1" applyFill="1" applyBorder="1" applyAlignment="1">
      <alignment horizontal="center" vertical="center" wrapText="1"/>
    </xf>
    <xf numFmtId="192" fontId="28" fillId="2" borderId="1" xfId="0" applyNumberFormat="1" applyFont="1" applyFill="1" applyBorder="1" applyAlignment="1">
      <alignment horizontal="center" vertical="center" wrapText="1"/>
    </xf>
    <xf numFmtId="41" fontId="95" fillId="2" borderId="1" xfId="2" applyNumberFormat="1" applyFont="1" applyFill="1" applyBorder="1" applyAlignment="1">
      <alignment horizontal="right" vertical="center" shrinkToFit="1"/>
    </xf>
    <xf numFmtId="0" fontId="81" fillId="0" borderId="13" xfId="0" applyFont="1" applyFill="1" applyBorder="1" applyAlignment="1" applyProtection="1">
      <alignment vertical="center"/>
      <protection locked="0"/>
    </xf>
    <xf numFmtId="0" fontId="107" fillId="0" borderId="0" xfId="0" applyFont="1" applyFill="1" applyBorder="1" applyAlignment="1" applyProtection="1">
      <alignment horizontal="center" vertical="center" wrapText="1"/>
      <protection locked="0"/>
    </xf>
    <xf numFmtId="0" fontId="108" fillId="0" borderId="0" xfId="0" applyFont="1" applyFill="1"/>
    <xf numFmtId="0" fontId="56" fillId="0" borderId="0" xfId="0" applyFont="1" applyFill="1"/>
    <xf numFmtId="0" fontId="56" fillId="0" borderId="0" xfId="0" applyFont="1" applyFill="1" applyAlignment="1">
      <alignment horizontal="center" wrapText="1"/>
    </xf>
    <xf numFmtId="41" fontId="33" fillId="10" borderId="1" xfId="0" applyNumberFormat="1" applyFont="1" applyFill="1" applyBorder="1" applyAlignment="1" applyProtection="1">
      <alignment horizontal="center" vertical="center"/>
    </xf>
    <xf numFmtId="0" fontId="33" fillId="10" borderId="1" xfId="0" applyFont="1" applyFill="1" applyBorder="1" applyAlignment="1">
      <alignment horizontal="center" vertical="center" wrapText="1"/>
    </xf>
    <xf numFmtId="0" fontId="55" fillId="10" borderId="1" xfId="0" applyNumberFormat="1" applyFont="1" applyFill="1" applyBorder="1" applyAlignment="1">
      <alignment horizontal="center" vertical="center" wrapText="1"/>
    </xf>
    <xf numFmtId="0" fontId="55" fillId="10" borderId="2" xfId="0" applyNumberFormat="1" applyFont="1" applyFill="1" applyBorder="1" applyAlignment="1">
      <alignment horizontal="center" vertical="center"/>
    </xf>
    <xf numFmtId="0" fontId="48" fillId="2" borderId="18" xfId="0" applyFont="1" applyFill="1" applyBorder="1" applyAlignment="1" applyProtection="1">
      <alignment horizontal="center" vertical="center" wrapText="1"/>
      <protection locked="0"/>
    </xf>
    <xf numFmtId="0" fontId="48" fillId="2" borderId="1" xfId="0" applyFont="1" applyFill="1" applyBorder="1" applyAlignment="1" applyProtection="1">
      <alignment horizontal="center" vertical="center" wrapText="1"/>
      <protection locked="0"/>
    </xf>
    <xf numFmtId="0" fontId="28" fillId="0" borderId="11" xfId="0" applyFont="1" applyBorder="1" applyAlignment="1" applyProtection="1">
      <alignment horizontal="center" vertical="center"/>
      <protection locked="0"/>
    </xf>
    <xf numFmtId="0" fontId="33" fillId="2" borderId="5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1" fontId="28" fillId="2" borderId="1" xfId="0" applyNumberFormat="1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184" fontId="28" fillId="2" borderId="1" xfId="3" applyNumberFormat="1" applyFont="1" applyFill="1" applyBorder="1" applyProtection="1">
      <alignment horizontal="center" vertical="center" shrinkToFit="1"/>
      <protection locked="0"/>
    </xf>
    <xf numFmtId="0" fontId="41" fillId="2" borderId="0" xfId="3" applyFont="1" applyFill="1" applyAlignment="1" applyProtection="1">
      <alignment vertical="center"/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33" fillId="2" borderId="0" xfId="3" applyFont="1" applyFill="1" applyAlignment="1" applyProtection="1">
      <alignment horizontal="right" vertical="center" shrinkToFit="1"/>
      <protection locked="0"/>
    </xf>
    <xf numFmtId="0" fontId="28" fillId="2" borderId="30" xfId="3" applyFont="1" applyFill="1" applyBorder="1" applyProtection="1">
      <alignment horizontal="center" vertical="center" shrinkToFit="1"/>
      <protection locked="0"/>
    </xf>
    <xf numFmtId="0" fontId="28" fillId="2" borderId="21" xfId="3" applyFont="1" applyFill="1" applyBorder="1" applyProtection="1">
      <alignment horizontal="center" vertical="center" shrinkToFit="1"/>
      <protection locked="0"/>
    </xf>
    <xf numFmtId="0" fontId="28" fillId="2" borderId="7" xfId="3" applyFont="1" applyFill="1" applyBorder="1" applyProtection="1">
      <alignment horizontal="center" vertical="center" shrinkToFit="1"/>
      <protection locked="0"/>
    </xf>
    <xf numFmtId="0" fontId="28" fillId="2" borderId="71" xfId="3" applyFont="1" applyFill="1" applyBorder="1" applyProtection="1">
      <alignment horizontal="center" vertical="center" shrinkToFit="1"/>
      <protection locked="0"/>
    </xf>
    <xf numFmtId="179" fontId="28" fillId="2" borderId="2" xfId="3" applyNumberFormat="1" applyFont="1" applyFill="1" applyBorder="1" applyProtection="1">
      <alignment horizontal="center" vertical="center" shrinkToFit="1"/>
    </xf>
    <xf numFmtId="41" fontId="17" fillId="2" borderId="71" xfId="2" applyFont="1" applyFill="1" applyBorder="1" applyAlignment="1" applyProtection="1">
      <alignment horizontal="center" vertical="center" wrapText="1" shrinkToFit="1"/>
      <protection locked="0"/>
    </xf>
    <xf numFmtId="184" fontId="23" fillId="2" borderId="1" xfId="3" applyNumberFormat="1" applyFont="1" applyFill="1" applyBorder="1" applyProtection="1">
      <alignment horizontal="center" vertical="center" shrinkToFit="1"/>
      <protection locked="0"/>
    </xf>
    <xf numFmtId="179" fontId="23" fillId="2" borderId="2" xfId="3" applyNumberFormat="1" applyFont="1" applyFill="1" applyBorder="1" applyProtection="1">
      <alignment horizontal="center" vertical="center" shrinkToFit="1"/>
    </xf>
    <xf numFmtId="0" fontId="23" fillId="2" borderId="1" xfId="3" applyFont="1" applyFill="1" applyBorder="1" applyProtection="1">
      <alignment horizontal="center" vertical="center" shrinkToFit="1"/>
      <protection locked="0"/>
    </xf>
    <xf numFmtId="0" fontId="17" fillId="2" borderId="0" xfId="3" applyFont="1" applyFill="1" applyAlignment="1" applyProtection="1">
      <alignment horizontal="left" vertical="center"/>
      <protection locked="0"/>
    </xf>
    <xf numFmtId="0" fontId="28" fillId="2" borderId="20" xfId="3" applyFont="1" applyFill="1" applyBorder="1" applyAlignment="1" applyProtection="1">
      <alignment horizontal="right" vertical="center"/>
      <protection locked="0"/>
    </xf>
    <xf numFmtId="0" fontId="28" fillId="2" borderId="65" xfId="3" applyFont="1" applyFill="1" applyBorder="1" applyProtection="1">
      <alignment horizontal="center" vertical="center" shrinkToFit="1"/>
      <protection locked="0"/>
    </xf>
    <xf numFmtId="0" fontId="28" fillId="2" borderId="5" xfId="3" applyFont="1" applyFill="1" applyBorder="1" applyAlignment="1" applyProtection="1">
      <alignment horizontal="left" vertical="center"/>
      <protection locked="0"/>
    </xf>
    <xf numFmtId="0" fontId="28" fillId="2" borderId="10" xfId="3" applyFont="1" applyFill="1" applyBorder="1" applyAlignment="1" applyProtection="1">
      <alignment horizontal="center" vertical="center" wrapText="1" shrinkToFit="1"/>
      <protection locked="0"/>
    </xf>
    <xf numFmtId="0" fontId="28" fillId="2" borderId="1" xfId="3" applyFont="1" applyFill="1" applyBorder="1" applyAlignment="1" applyProtection="1">
      <alignment horizontal="center" vertical="center" wrapText="1"/>
      <protection locked="0"/>
    </xf>
    <xf numFmtId="0" fontId="28" fillId="2" borderId="1" xfId="3" applyFont="1" applyFill="1" applyBorder="1" applyAlignment="1" applyProtection="1">
      <alignment horizontal="center" vertical="center"/>
      <protection locked="0"/>
    </xf>
    <xf numFmtId="0" fontId="28" fillId="2" borderId="66" xfId="3" applyFont="1" applyFill="1" applyBorder="1" applyProtection="1">
      <alignment horizontal="center" vertical="center" shrinkToFit="1"/>
      <protection locked="0"/>
    </xf>
    <xf numFmtId="41" fontId="17" fillId="2" borderId="0" xfId="2" applyFont="1" applyFill="1" applyAlignment="1" applyProtection="1">
      <alignment horizontal="center" vertical="center" shrinkToFit="1"/>
      <protection locked="0"/>
    </xf>
    <xf numFmtId="41" fontId="17" fillId="2" borderId="0" xfId="2" applyFont="1" applyFill="1" applyAlignment="1" applyProtection="1">
      <alignment horizontal="center" vertical="center" wrapText="1" shrinkToFit="1"/>
      <protection locked="0"/>
    </xf>
    <xf numFmtId="0" fontId="28" fillId="2" borderId="30" xfId="3" applyFont="1" applyFill="1" applyBorder="1" applyAlignment="1" applyProtection="1">
      <alignment horizontal="right" vertical="center"/>
      <protection locked="0"/>
    </xf>
    <xf numFmtId="0" fontId="28" fillId="2" borderId="16" xfId="3" applyFont="1" applyFill="1" applyBorder="1" applyAlignment="1" applyProtection="1">
      <alignment horizontal="left" vertical="center"/>
      <protection locked="0"/>
    </xf>
    <xf numFmtId="0" fontId="28" fillId="2" borderId="10" xfId="3" applyFont="1" applyFill="1" applyBorder="1" applyAlignment="1" applyProtection="1">
      <alignment horizontal="center" vertical="center" wrapText="1"/>
      <protection locked="0"/>
    </xf>
    <xf numFmtId="0" fontId="28" fillId="2" borderId="10" xfId="3" applyFont="1" applyFill="1" applyBorder="1" applyProtection="1">
      <alignment horizontal="center" vertical="center" shrinkToFit="1"/>
      <protection locked="0"/>
    </xf>
    <xf numFmtId="0" fontId="28" fillId="2" borderId="10" xfId="3" applyFont="1" applyFill="1" applyBorder="1" applyAlignment="1" applyProtection="1">
      <alignment horizontal="center" vertical="center"/>
      <protection locked="0"/>
    </xf>
    <xf numFmtId="41" fontId="28" fillId="2" borderId="6" xfId="2" applyFont="1" applyFill="1" applyBorder="1" applyAlignment="1" applyProtection="1">
      <alignment horizontal="center" vertical="center" shrinkToFit="1"/>
      <protection locked="0"/>
    </xf>
    <xf numFmtId="41" fontId="28" fillId="2" borderId="3" xfId="2" applyFont="1" applyFill="1" applyBorder="1" applyAlignment="1" applyProtection="1">
      <alignment horizontal="right" vertical="center" shrinkToFit="1"/>
      <protection locked="0"/>
    </xf>
    <xf numFmtId="41" fontId="23" fillId="2" borderId="3" xfId="2" applyFont="1" applyFill="1" applyBorder="1" applyAlignment="1" applyProtection="1">
      <alignment horizontal="right" vertical="center" shrinkToFit="1"/>
      <protection locked="0"/>
    </xf>
    <xf numFmtId="181" fontId="23" fillId="2" borderId="3" xfId="2" applyNumberFormat="1" applyFont="1" applyFill="1" applyBorder="1" applyAlignment="1" applyProtection="1">
      <alignment horizontal="right" vertical="center" shrinkToFit="1"/>
      <protection locked="0"/>
    </xf>
    <xf numFmtId="41" fontId="23" fillId="2" borderId="4" xfId="2" applyFont="1" applyFill="1" applyBorder="1" applyAlignment="1" applyProtection="1">
      <alignment horizontal="right" vertical="center" shrinkToFit="1"/>
      <protection locked="0"/>
    </xf>
    <xf numFmtId="0" fontId="36" fillId="2" borderId="0" xfId="0" applyFont="1" applyFill="1" applyAlignment="1" applyProtection="1">
      <alignment horizontal="center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67" fillId="2" borderId="0" xfId="0" applyFont="1" applyFill="1" applyAlignment="1" applyProtection="1">
      <alignment horizontal="center" vertical="center"/>
      <protection locked="0"/>
    </xf>
    <xf numFmtId="0" fontId="67" fillId="2" borderId="0" xfId="0" applyFont="1" applyFill="1" applyBorder="1" applyAlignment="1" applyProtection="1">
      <alignment horizontal="center" vertical="center"/>
      <protection locked="0"/>
    </xf>
    <xf numFmtId="0" fontId="67" fillId="2" borderId="0" xfId="0" applyFont="1" applyFill="1" applyBorder="1" applyAlignment="1" applyProtection="1">
      <alignment horizontal="right" vertical="center"/>
      <protection locked="0"/>
    </xf>
    <xf numFmtId="180" fontId="67" fillId="2" borderId="0" xfId="0" applyNumberFormat="1" applyFont="1" applyFill="1" applyAlignment="1" applyProtection="1">
      <alignment horizontal="right" vertical="center"/>
      <protection locked="0"/>
    </xf>
    <xf numFmtId="0" fontId="53" fillId="2" borderId="0" xfId="3" applyFont="1" applyFill="1" applyAlignment="1" applyProtection="1">
      <alignment horizontal="right" vertical="center"/>
      <protection locked="0"/>
    </xf>
    <xf numFmtId="0" fontId="47" fillId="2" borderId="21" xfId="0" applyFont="1" applyFill="1" applyBorder="1" applyAlignment="1" applyProtection="1">
      <alignment horizontal="center" vertical="center"/>
      <protection locked="0"/>
    </xf>
    <xf numFmtId="180" fontId="47" fillId="2" borderId="21" xfId="0" applyNumberFormat="1" applyFont="1" applyFill="1" applyBorder="1" applyAlignment="1" applyProtection="1">
      <alignment horizontal="center" vertical="center"/>
      <protection locked="0"/>
    </xf>
    <xf numFmtId="0" fontId="47" fillId="2" borderId="7" xfId="0" applyFont="1" applyFill="1" applyBorder="1" applyAlignment="1" applyProtection="1">
      <alignment horizontal="center" vertical="center"/>
      <protection locked="0"/>
    </xf>
    <xf numFmtId="41" fontId="48" fillId="2" borderId="21" xfId="2" applyNumberFormat="1" applyFont="1" applyFill="1" applyBorder="1" applyAlignment="1" applyProtection="1">
      <alignment horizontal="right" vertical="center"/>
      <protection locked="0"/>
    </xf>
    <xf numFmtId="41" fontId="48" fillId="2" borderId="21" xfId="2" applyNumberFormat="1" applyFont="1" applyFill="1" applyBorder="1" applyAlignment="1" applyProtection="1">
      <alignment horizontal="right"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41" fontId="48" fillId="2" borderId="1" xfId="2" applyNumberFormat="1" applyFont="1" applyFill="1" applyBorder="1" applyAlignment="1" applyProtection="1">
      <alignment horizontal="right" vertical="center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vertical="top"/>
      <protection locked="0"/>
    </xf>
    <xf numFmtId="0" fontId="28" fillId="2" borderId="21" xfId="0" applyFont="1" applyFill="1" applyBorder="1" applyAlignment="1" applyProtection="1">
      <alignment horizontal="center" vertical="center"/>
      <protection locked="0"/>
    </xf>
    <xf numFmtId="180" fontId="28" fillId="2" borderId="21" xfId="0" applyNumberFormat="1" applyFont="1" applyFill="1" applyBorder="1" applyAlignment="1" applyProtection="1">
      <alignment horizontal="right" vertical="center"/>
      <protection locked="0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41" fontId="28" fillId="2" borderId="18" xfId="0" applyNumberFormat="1" applyFont="1" applyFill="1" applyBorder="1" applyAlignment="1" applyProtection="1">
      <alignment horizontal="right" vertical="center"/>
      <protection locked="0"/>
    </xf>
    <xf numFmtId="179" fontId="23" fillId="2" borderId="10" xfId="0" applyNumberFormat="1" applyFont="1" applyFill="1" applyBorder="1" applyAlignment="1" applyProtection="1">
      <alignment horizontal="right" vertical="center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41" fontId="23" fillId="2" borderId="1" xfId="0" applyNumberFormat="1" applyFont="1" applyFill="1" applyBorder="1" applyAlignment="1" applyProtection="1">
      <alignment horizontal="right" vertical="center"/>
      <protection locked="0"/>
    </xf>
    <xf numFmtId="179" fontId="23" fillId="2" borderId="1" xfId="0" applyNumberFormat="1" applyFont="1" applyFill="1" applyBorder="1" applyAlignment="1" applyProtection="1">
      <alignment horizontal="right" vertical="center"/>
      <protection locked="0"/>
    </xf>
    <xf numFmtId="41" fontId="23" fillId="2" borderId="1" xfId="2" applyNumberFormat="1" applyFont="1" applyFill="1" applyBorder="1" applyAlignment="1" applyProtection="1">
      <alignment horizontal="right" vertical="center" shrinkToFit="1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10" fontId="23" fillId="2" borderId="9" xfId="2" applyNumberFormat="1" applyFont="1" applyFill="1" applyBorder="1" applyAlignment="1" applyProtection="1">
      <alignment horizontal="right" vertical="center" shrinkToFit="1"/>
      <protection locked="0"/>
    </xf>
    <xf numFmtId="194" fontId="0" fillId="2" borderId="0" xfId="0" applyNumberFormat="1" applyFill="1" applyAlignment="1" applyProtection="1">
      <alignment horizontal="center" vertical="center"/>
      <protection locked="0"/>
    </xf>
    <xf numFmtId="41" fontId="28" fillId="2" borderId="1" xfId="2" applyFont="1" applyFill="1" applyBorder="1" applyAlignment="1" applyProtection="1">
      <alignment horizontal="right" vertical="center" shrinkToFit="1"/>
      <protection locked="0"/>
    </xf>
    <xf numFmtId="178" fontId="23" fillId="2" borderId="1" xfId="2" applyNumberFormat="1" applyFont="1" applyFill="1" applyBorder="1" applyAlignment="1" applyProtection="1">
      <alignment horizontal="right" vertical="center" shrinkToFit="1"/>
      <protection locked="0"/>
    </xf>
    <xf numFmtId="0" fontId="38" fillId="2" borderId="0" xfId="0" applyFont="1" applyFill="1" applyAlignment="1" applyProtection="1">
      <alignment horizontal="center" vertical="center" wrapText="1"/>
      <protection locked="0"/>
    </xf>
    <xf numFmtId="0" fontId="41" fillId="2" borderId="0" xfId="3" applyFont="1" applyFill="1" applyAlignment="1">
      <alignment vertical="center"/>
    </xf>
    <xf numFmtId="0" fontId="61" fillId="2" borderId="0" xfId="0" applyFont="1" applyFill="1" applyAlignment="1">
      <alignment horizontal="center" vertical="center"/>
    </xf>
    <xf numFmtId="0" fontId="14" fillId="2" borderId="0" xfId="3" applyFill="1">
      <alignment horizontal="center" vertical="center" shrinkToFit="1"/>
    </xf>
    <xf numFmtId="0" fontId="28" fillId="2" borderId="36" xfId="3" applyFont="1" applyFill="1" applyBorder="1">
      <alignment horizontal="center" vertical="center" shrinkToFit="1"/>
    </xf>
    <xf numFmtId="0" fontId="28" fillId="2" borderId="37" xfId="3" applyFont="1" applyFill="1" applyBorder="1">
      <alignment horizontal="center" vertical="center" shrinkToFit="1"/>
    </xf>
    <xf numFmtId="0" fontId="28" fillId="2" borderId="61" xfId="3" applyFont="1" applyFill="1" applyBorder="1">
      <alignment horizontal="center" vertical="center" shrinkToFit="1"/>
    </xf>
    <xf numFmtId="0" fontId="28" fillId="2" borderId="1" xfId="3" applyFont="1" applyFill="1" applyBorder="1">
      <alignment horizontal="center" vertical="center" shrinkToFit="1"/>
    </xf>
    <xf numFmtId="184" fontId="14" fillId="2" borderId="1" xfId="3" applyNumberFormat="1" applyFont="1" applyFill="1" applyBorder="1">
      <alignment horizontal="center" vertical="center" shrinkToFit="1"/>
    </xf>
    <xf numFmtId="184" fontId="22" fillId="2" borderId="1" xfId="3" applyNumberFormat="1" applyFont="1" applyFill="1" applyBorder="1">
      <alignment horizontal="center" vertical="center" shrinkToFit="1"/>
    </xf>
    <xf numFmtId="179" fontId="14" fillId="2" borderId="2" xfId="3" applyNumberFormat="1" applyFont="1" applyFill="1" applyBorder="1">
      <alignment horizontal="center" vertical="center" shrinkToFit="1"/>
    </xf>
    <xf numFmtId="0" fontId="23" fillId="2" borderId="3" xfId="3" applyFont="1" applyFill="1" applyBorder="1">
      <alignment horizontal="center" vertical="center" shrinkToFit="1"/>
    </xf>
    <xf numFmtId="184" fontId="23" fillId="2" borderId="3" xfId="3" applyNumberFormat="1" applyFont="1" applyFill="1" applyBorder="1">
      <alignment horizontal="center" vertical="center" shrinkToFit="1"/>
    </xf>
    <xf numFmtId="179" fontId="23" fillId="2" borderId="4" xfId="3" applyNumberFormat="1" applyFont="1" applyFill="1" applyBorder="1">
      <alignment horizontal="center" vertical="center" shrinkToFit="1"/>
    </xf>
    <xf numFmtId="0" fontId="65" fillId="2" borderId="0" xfId="3" applyFont="1" applyFill="1" applyAlignment="1">
      <alignment vertical="center"/>
    </xf>
    <xf numFmtId="0" fontId="65" fillId="2" borderId="0" xfId="3" applyFont="1" applyFill="1" applyAlignment="1">
      <alignment horizontal="left" vertical="center"/>
    </xf>
    <xf numFmtId="41" fontId="110" fillId="2" borderId="0" xfId="2" applyFont="1" applyFill="1" applyAlignment="1">
      <alignment vertical="center"/>
    </xf>
    <xf numFmtId="41" fontId="110" fillId="2" borderId="0" xfId="2" applyFont="1" applyFill="1" applyAlignment="1">
      <alignment horizontal="left" vertical="center" shrinkToFit="1"/>
    </xf>
    <xf numFmtId="41" fontId="36" fillId="2" borderId="0" xfId="2" applyFont="1" applyFill="1" applyAlignment="1">
      <alignment horizontal="center" vertical="center" shrinkToFit="1"/>
    </xf>
    <xf numFmtId="41" fontId="48" fillId="2" borderId="0" xfId="2" applyFont="1" applyFill="1" applyAlignment="1">
      <alignment horizontal="center" vertical="center" shrinkToFit="1"/>
    </xf>
    <xf numFmtId="41" fontId="111" fillId="2" borderId="0" xfId="2" applyFont="1" applyFill="1" applyAlignment="1">
      <alignment horizontal="left" vertical="center"/>
    </xf>
    <xf numFmtId="41" fontId="53" fillId="2" borderId="0" xfId="2" applyFont="1" applyFill="1" applyAlignment="1">
      <alignment horizontal="center" vertical="center" wrapText="1" shrinkToFit="1"/>
    </xf>
    <xf numFmtId="41" fontId="48" fillId="2" borderId="0" xfId="2" applyFont="1" applyFill="1" applyAlignment="1">
      <alignment horizontal="left" vertical="center"/>
    </xf>
    <xf numFmtId="0" fontId="53" fillId="2" borderId="0" xfId="3" applyFont="1" applyFill="1" applyAlignment="1">
      <alignment horizontal="right" vertical="center" shrinkToFit="1"/>
    </xf>
    <xf numFmtId="41" fontId="113" fillId="2" borderId="0" xfId="2" applyFont="1" applyFill="1" applyAlignment="1">
      <alignment horizontal="center" vertical="center" shrinkToFit="1"/>
    </xf>
    <xf numFmtId="41" fontId="112" fillId="2" borderId="38" xfId="2" applyFont="1" applyFill="1" applyBorder="1" applyAlignment="1">
      <alignment horizontal="center" vertical="center"/>
    </xf>
    <xf numFmtId="41" fontId="112" fillId="2" borderId="38" xfId="2" applyFont="1" applyFill="1" applyBorder="1" applyAlignment="1">
      <alignment horizontal="center" vertical="center" wrapText="1"/>
    </xf>
    <xf numFmtId="41" fontId="112" fillId="2" borderId="46" xfId="2" applyFont="1" applyFill="1" applyBorder="1" applyAlignment="1">
      <alignment horizontal="center" vertical="center" wrapText="1"/>
    </xf>
    <xf numFmtId="41" fontId="112" fillId="2" borderId="4" xfId="2" applyFont="1" applyFill="1" applyBorder="1" applyAlignment="1">
      <alignment horizontal="center" vertical="center" wrapText="1"/>
    </xf>
    <xf numFmtId="41" fontId="114" fillId="2" borderId="21" xfId="2" applyNumberFormat="1" applyFont="1" applyFill="1" applyBorder="1" applyAlignment="1">
      <alignment horizontal="center" vertical="center" shrinkToFit="1"/>
    </xf>
    <xf numFmtId="41" fontId="115" fillId="2" borderId="21" xfId="2" applyNumberFormat="1" applyFont="1" applyFill="1" applyBorder="1" applyAlignment="1">
      <alignment horizontal="center" vertical="center" shrinkToFit="1"/>
    </xf>
    <xf numFmtId="41" fontId="115" fillId="2" borderId="7" xfId="2" applyNumberFormat="1" applyFont="1" applyFill="1" applyBorder="1" applyAlignment="1">
      <alignment horizontal="center" vertical="center" shrinkToFit="1"/>
    </xf>
    <xf numFmtId="0" fontId="114" fillId="2" borderId="18" xfId="2" applyNumberFormat="1" applyFont="1" applyFill="1" applyBorder="1" applyAlignment="1">
      <alignment horizontal="center" vertical="center" wrapText="1"/>
    </xf>
    <xf numFmtId="41" fontId="114" fillId="2" borderId="11" xfId="2" applyNumberFormat="1" applyFont="1" applyFill="1" applyBorder="1" applyAlignment="1">
      <alignment horizontal="center" vertical="center" wrapText="1" shrinkToFit="1"/>
    </xf>
    <xf numFmtId="41" fontId="115" fillId="2" borderId="11" xfId="2" applyNumberFormat="1" applyFont="1" applyFill="1" applyBorder="1" applyAlignment="1">
      <alignment horizontal="center" vertical="center" wrapText="1" shrinkToFit="1"/>
    </xf>
    <xf numFmtId="0" fontId="116" fillId="2" borderId="0" xfId="0" applyFont="1" applyFill="1" applyAlignment="1">
      <alignment horizontal="center" vertical="center"/>
    </xf>
    <xf numFmtId="0" fontId="36" fillId="2" borderId="0" xfId="3" applyFont="1" applyFill="1">
      <alignment horizontal="center" vertical="center" shrinkToFit="1"/>
    </xf>
    <xf numFmtId="41" fontId="113" fillId="2" borderId="0" xfId="2" applyFont="1" applyFill="1" applyAlignment="1">
      <alignment horizontal="center" vertical="center" wrapText="1" shrinkToFit="1"/>
    </xf>
    <xf numFmtId="0" fontId="114" fillId="2" borderId="1" xfId="2" applyNumberFormat="1" applyFont="1" applyFill="1" applyBorder="1" applyAlignment="1">
      <alignment horizontal="center" vertical="center" wrapText="1"/>
    </xf>
    <xf numFmtId="0" fontId="47" fillId="2" borderId="36" xfId="3" applyFont="1" applyFill="1" applyBorder="1">
      <alignment horizontal="center" vertical="center" shrinkToFit="1"/>
    </xf>
    <xf numFmtId="0" fontId="47" fillId="2" borderId="37" xfId="3" applyFont="1" applyFill="1" applyBorder="1">
      <alignment horizontal="center" vertical="center" shrinkToFit="1"/>
    </xf>
    <xf numFmtId="0" fontId="47" fillId="2" borderId="61" xfId="3" applyFont="1" applyFill="1" applyBorder="1">
      <alignment horizontal="center" vertical="center" shrinkToFit="1"/>
    </xf>
    <xf numFmtId="0" fontId="47" fillId="2" borderId="1" xfId="3" applyFont="1" applyFill="1" applyBorder="1">
      <alignment horizontal="center" vertical="center" shrinkToFit="1"/>
    </xf>
    <xf numFmtId="184" fontId="36" fillId="2" borderId="1" xfId="3" applyNumberFormat="1" applyFont="1" applyFill="1" applyBorder="1">
      <alignment horizontal="center" vertical="center" shrinkToFit="1"/>
    </xf>
    <xf numFmtId="184" fontId="72" fillId="2" borderId="1" xfId="3" applyNumberFormat="1" applyFont="1" applyFill="1" applyBorder="1">
      <alignment horizontal="center" vertical="center" shrinkToFit="1"/>
    </xf>
    <xf numFmtId="179" fontId="36" fillId="2" borderId="2" xfId="3" applyNumberFormat="1" applyFont="1" applyFill="1" applyBorder="1">
      <alignment horizontal="center" vertical="center" shrinkToFit="1"/>
    </xf>
    <xf numFmtId="0" fontId="48" fillId="2" borderId="3" xfId="3" applyFont="1" applyFill="1" applyBorder="1">
      <alignment horizontal="center" vertical="center" shrinkToFit="1"/>
    </xf>
    <xf numFmtId="184" fontId="48" fillId="2" borderId="3" xfId="3" applyNumberFormat="1" applyFont="1" applyFill="1" applyBorder="1">
      <alignment horizontal="center" vertical="center" shrinkToFit="1"/>
    </xf>
    <xf numFmtId="179" fontId="48" fillId="2" borderId="4" xfId="3" applyNumberFormat="1" applyFont="1" applyFill="1" applyBorder="1">
      <alignment horizontal="center" vertical="center" shrinkToFit="1"/>
    </xf>
    <xf numFmtId="41" fontId="113" fillId="2" borderId="0" xfId="2" applyFont="1" applyFill="1" applyBorder="1" applyAlignment="1">
      <alignment horizontal="center" vertical="center" wrapText="1" shrinkToFit="1"/>
    </xf>
    <xf numFmtId="0" fontId="114" fillId="2" borderId="3" xfId="2" applyNumberFormat="1" applyFont="1" applyFill="1" applyBorder="1" applyAlignment="1">
      <alignment horizontal="center" vertical="center" wrapText="1"/>
    </xf>
    <xf numFmtId="0" fontId="36" fillId="2" borderId="0" xfId="3" applyFont="1" applyFill="1" applyBorder="1" applyAlignment="1">
      <alignment vertical="center" wrapText="1"/>
    </xf>
    <xf numFmtId="0" fontId="36" fillId="2" borderId="0" xfId="3" applyFont="1" applyFill="1" applyAlignment="1">
      <alignment horizontal="left" vertical="center" wrapText="1"/>
    </xf>
    <xf numFmtId="41" fontId="36" fillId="2" borderId="0" xfId="2" applyFont="1" applyFill="1" applyBorder="1" applyAlignment="1">
      <alignment horizontal="center" vertical="center" wrapText="1" shrinkToFit="1"/>
    </xf>
    <xf numFmtId="41" fontId="36" fillId="2" borderId="0" xfId="2" applyFont="1" applyFill="1" applyAlignment="1">
      <alignment horizontal="center" vertical="center" wrapText="1" shrinkToFit="1"/>
    </xf>
    <xf numFmtId="41" fontId="115" fillId="2" borderId="1" xfId="2" applyFont="1" applyFill="1" applyBorder="1" applyAlignment="1">
      <alignment horizontal="center" vertical="center" wrapText="1"/>
    </xf>
    <xf numFmtId="41" fontId="115" fillId="2" borderId="1" xfId="2" applyNumberFormat="1" applyFont="1" applyFill="1" applyBorder="1" applyAlignment="1">
      <alignment horizontal="center" vertical="center" wrapText="1" shrinkToFit="1"/>
    </xf>
    <xf numFmtId="41" fontId="115" fillId="2" borderId="2" xfId="2" applyNumberFormat="1" applyFont="1" applyFill="1" applyBorder="1" applyAlignment="1">
      <alignment horizontal="center" vertical="center" wrapText="1" shrinkToFit="1"/>
    </xf>
    <xf numFmtId="41" fontId="115" fillId="2" borderId="3" xfId="2" applyFont="1" applyFill="1" applyBorder="1" applyAlignment="1">
      <alignment horizontal="center" vertical="center" wrapText="1"/>
    </xf>
    <xf numFmtId="41" fontId="48" fillId="2" borderId="9" xfId="2" applyNumberFormat="1" applyFont="1" applyFill="1" applyBorder="1" applyAlignment="1" applyProtection="1">
      <alignment horizontal="center" vertical="center" wrapText="1"/>
      <protection locked="0"/>
    </xf>
    <xf numFmtId="41" fontId="48" fillId="2" borderId="9" xfId="3" applyNumberFormat="1" applyFont="1" applyFill="1" applyBorder="1" applyAlignment="1" applyProtection="1">
      <alignment horizontal="center" vertical="center" wrapText="1" shrinkToFit="1"/>
      <protection locked="0"/>
    </xf>
    <xf numFmtId="41" fontId="115" fillId="2" borderId="1" xfId="2" applyNumberFormat="1" applyFont="1" applyFill="1" applyBorder="1" applyAlignment="1" applyProtection="1">
      <alignment horizontal="center" vertical="center" wrapText="1"/>
      <protection locked="0"/>
    </xf>
    <xf numFmtId="41" fontId="48" fillId="2" borderId="1" xfId="3" applyNumberFormat="1" applyFont="1" applyFill="1" applyBorder="1" applyAlignment="1" applyProtection="1">
      <alignment horizontal="center" vertical="center" shrinkToFit="1"/>
      <protection locked="0"/>
    </xf>
    <xf numFmtId="41" fontId="48" fillId="2" borderId="1" xfId="2" applyNumberFormat="1" applyFont="1" applyFill="1" applyBorder="1" applyAlignment="1" applyProtection="1">
      <alignment horizontal="center" vertical="center" wrapText="1"/>
      <protection locked="0"/>
    </xf>
    <xf numFmtId="41" fontId="115" fillId="2" borderId="21" xfId="2" applyNumberFormat="1" applyFont="1" applyFill="1" applyBorder="1" applyAlignment="1" applyProtection="1">
      <alignment horizontal="center" vertical="center" wrapText="1"/>
      <protection locked="0"/>
    </xf>
    <xf numFmtId="41" fontId="115" fillId="2" borderId="7" xfId="2" applyNumberFormat="1" applyFont="1" applyFill="1" applyBorder="1" applyAlignment="1" applyProtection="1">
      <alignment horizontal="center" vertical="center" wrapText="1"/>
      <protection locked="0"/>
    </xf>
    <xf numFmtId="41" fontId="115" fillId="2" borderId="10" xfId="2" applyNumberFormat="1" applyFont="1" applyFill="1" applyBorder="1" applyAlignment="1">
      <alignment horizontal="center" vertical="center" wrapText="1" shrinkToFit="1"/>
    </xf>
    <xf numFmtId="41" fontId="115" fillId="2" borderId="1" xfId="125" applyNumberFormat="1" applyFont="1" applyFill="1" applyBorder="1" applyAlignment="1">
      <alignment horizontal="center" vertical="center" wrapText="1" shrinkToFit="1"/>
    </xf>
    <xf numFmtId="41" fontId="115" fillId="2" borderId="2" xfId="125" applyNumberFormat="1" applyFont="1" applyFill="1" applyBorder="1" applyAlignment="1">
      <alignment horizontal="center" vertical="center" wrapText="1" shrinkToFit="1"/>
    </xf>
    <xf numFmtId="41" fontId="115" fillId="2" borderId="3" xfId="125" applyNumberFormat="1" applyFont="1" applyFill="1" applyBorder="1" applyAlignment="1">
      <alignment horizontal="center" vertical="center" wrapText="1" shrinkToFit="1"/>
    </xf>
    <xf numFmtId="41" fontId="115" fillId="2" borderId="4" xfId="125" applyNumberFormat="1" applyFont="1" applyFill="1" applyBorder="1" applyAlignment="1">
      <alignment horizontal="center" vertical="center" wrapText="1" shrinkToFit="1"/>
    </xf>
    <xf numFmtId="0" fontId="14" fillId="2" borderId="0" xfId="3" applyFill="1" applyAlignment="1" applyProtection="1">
      <alignment horizontal="center" vertical="center" shrinkToFit="1"/>
      <protection locked="0"/>
    </xf>
    <xf numFmtId="0" fontId="36" fillId="2" borderId="0" xfId="3" applyFont="1" applyFill="1" applyAlignment="1" applyProtection="1">
      <alignment horizontal="center" vertical="center" shrinkToFit="1"/>
      <protection locked="0"/>
    </xf>
    <xf numFmtId="181" fontId="65" fillId="2" borderId="0" xfId="0" applyNumberFormat="1" applyFont="1" applyFill="1" applyAlignment="1" applyProtection="1">
      <alignment horizontal="center" vertical="center"/>
      <protection locked="0"/>
    </xf>
    <xf numFmtId="181" fontId="117" fillId="2" borderId="0" xfId="0" applyNumberFormat="1" applyFont="1" applyFill="1" applyAlignment="1" applyProtection="1">
      <alignment horizontal="center" vertical="center"/>
      <protection locked="0"/>
    </xf>
    <xf numFmtId="179" fontId="104" fillId="2" borderId="0" xfId="3" applyNumberFormat="1" applyFont="1" applyFill="1" applyAlignment="1" applyProtection="1">
      <alignment horizontal="center" vertical="center" shrinkToFit="1"/>
      <protection locked="0"/>
    </xf>
    <xf numFmtId="179" fontId="53" fillId="2" borderId="0" xfId="3" applyNumberFormat="1" applyFont="1" applyFill="1" applyAlignment="1" applyProtection="1">
      <alignment horizontal="center" vertical="center" shrinkToFit="1"/>
      <protection locked="0"/>
    </xf>
    <xf numFmtId="0" fontId="104" fillId="2" borderId="0" xfId="3" applyFont="1" applyFill="1" applyAlignment="1" applyProtection="1">
      <alignment horizontal="center" vertical="center" shrinkToFit="1"/>
      <protection locked="0"/>
    </xf>
    <xf numFmtId="0" fontId="112" fillId="2" borderId="10" xfId="0" applyFont="1" applyFill="1" applyBorder="1" applyAlignment="1" applyProtection="1">
      <alignment horizontal="center" vertical="center"/>
      <protection locked="0"/>
    </xf>
    <xf numFmtId="0" fontId="112" fillId="2" borderId="10" xfId="0" applyFont="1" applyFill="1" applyBorder="1" applyAlignment="1" applyProtection="1">
      <alignment horizontal="center" vertical="center" wrapText="1"/>
      <protection locked="0"/>
    </xf>
    <xf numFmtId="0" fontId="112" fillId="2" borderId="31" xfId="0" applyFont="1" applyFill="1" applyBorder="1" applyAlignment="1" applyProtection="1">
      <alignment horizontal="center" vertical="center" wrapText="1"/>
      <protection locked="0"/>
    </xf>
    <xf numFmtId="0" fontId="47" fillId="2" borderId="18" xfId="3" applyFont="1" applyFill="1" applyBorder="1" applyAlignment="1" applyProtection="1">
      <alignment horizontal="center" vertical="center" shrinkToFit="1"/>
      <protection locked="0"/>
    </xf>
    <xf numFmtId="41" fontId="47" fillId="2" borderId="21" xfId="3" applyNumberFormat="1" applyFont="1" applyFill="1" applyBorder="1" applyAlignment="1" applyProtection="1">
      <alignment horizontal="right" vertical="center" shrinkToFit="1"/>
    </xf>
    <xf numFmtId="41" fontId="104" fillId="2" borderId="0" xfId="3" applyNumberFormat="1" applyFont="1" applyFill="1" applyAlignment="1" applyProtection="1">
      <alignment horizontal="center" vertical="center" shrinkToFit="1"/>
      <protection locked="0"/>
    </xf>
    <xf numFmtId="0" fontId="116" fillId="2" borderId="0" xfId="0" applyFont="1" applyFill="1" applyAlignment="1" applyProtection="1">
      <alignment horizontal="center" vertical="center"/>
      <protection locked="0"/>
    </xf>
    <xf numFmtId="0" fontId="36" fillId="2" borderId="0" xfId="3" applyFont="1" applyFill="1" applyProtection="1">
      <alignment horizontal="center" vertical="center" shrinkToFit="1"/>
      <protection locked="0"/>
    </xf>
    <xf numFmtId="0" fontId="48" fillId="2" borderId="1" xfId="3" applyFont="1" applyFill="1" applyBorder="1" applyAlignment="1" applyProtection="1">
      <alignment horizontal="center" vertical="center" shrinkToFit="1"/>
      <protection locked="0"/>
    </xf>
    <xf numFmtId="0" fontId="47" fillId="2" borderId="36" xfId="3" applyFont="1" applyFill="1" applyBorder="1" applyProtection="1">
      <alignment horizontal="center" vertical="center" shrinkToFit="1"/>
      <protection locked="0"/>
    </xf>
    <xf numFmtId="0" fontId="47" fillId="2" borderId="37" xfId="3" applyFont="1" applyFill="1" applyBorder="1" applyProtection="1">
      <alignment horizontal="center" vertical="center" shrinkToFit="1"/>
      <protection locked="0"/>
    </xf>
    <xf numFmtId="0" fontId="47" fillId="2" borderId="61" xfId="3" applyFont="1" applyFill="1" applyBorder="1" applyProtection="1">
      <alignment horizontal="center" vertical="center" shrinkToFit="1"/>
      <protection locked="0"/>
    </xf>
    <xf numFmtId="0" fontId="104" fillId="2" borderId="0" xfId="3" applyFont="1" applyFill="1" applyAlignment="1" applyProtection="1">
      <alignment horizontal="center" vertical="center" wrapText="1" shrinkToFit="1"/>
      <protection locked="0"/>
    </xf>
    <xf numFmtId="41" fontId="104" fillId="2" borderId="0" xfId="3" applyNumberFormat="1" applyFont="1" applyFill="1" applyAlignment="1" applyProtection="1">
      <alignment horizontal="center" vertical="center" wrapText="1" shrinkToFit="1"/>
      <protection locked="0"/>
    </xf>
    <xf numFmtId="0" fontId="47" fillId="2" borderId="1" xfId="3" applyFont="1" applyFill="1" applyBorder="1" applyProtection="1">
      <alignment horizontal="center" vertical="center" shrinkToFit="1"/>
      <protection locked="0"/>
    </xf>
    <xf numFmtId="184" fontId="36" fillId="2" borderId="1" xfId="3" applyNumberFormat="1" applyFont="1" applyFill="1" applyBorder="1" applyProtection="1">
      <alignment horizontal="center" vertical="center" shrinkToFit="1"/>
      <protection locked="0"/>
    </xf>
    <xf numFmtId="184" fontId="72" fillId="2" borderId="1" xfId="3" applyNumberFormat="1" applyFont="1" applyFill="1" applyBorder="1" applyProtection="1">
      <alignment horizontal="center" vertical="center" shrinkToFit="1"/>
      <protection locked="0"/>
    </xf>
    <xf numFmtId="179" fontId="36" fillId="2" borderId="2" xfId="3" applyNumberFormat="1" applyFont="1" applyFill="1" applyBorder="1" applyProtection="1">
      <alignment horizontal="center" vertical="center" shrinkToFit="1"/>
      <protection locked="0"/>
    </xf>
    <xf numFmtId="182" fontId="104" fillId="2" borderId="0" xfId="3" applyNumberFormat="1" applyFont="1" applyFill="1" applyAlignment="1" applyProtection="1">
      <alignment horizontal="center" vertical="center" wrapText="1" shrinkToFit="1"/>
      <protection locked="0"/>
    </xf>
    <xf numFmtId="182" fontId="48" fillId="2" borderId="10" xfId="3" applyNumberFormat="1" applyFont="1" applyFill="1" applyBorder="1" applyAlignment="1" applyProtection="1">
      <alignment horizontal="center" vertical="center" wrapText="1" shrinkToFit="1"/>
      <protection locked="0"/>
    </xf>
    <xf numFmtId="41" fontId="47" fillId="2" borderId="10" xfId="2" applyNumberFormat="1" applyFont="1" applyFill="1" applyBorder="1" applyAlignment="1" applyProtection="1">
      <alignment horizontal="right" vertical="center" wrapText="1"/>
    </xf>
    <xf numFmtId="0" fontId="48" fillId="2" borderId="3" xfId="3" applyFont="1" applyFill="1" applyBorder="1" applyProtection="1">
      <alignment horizontal="center" vertical="center" shrinkToFit="1"/>
      <protection locked="0"/>
    </xf>
    <xf numFmtId="184" fontId="48" fillId="2" borderId="3" xfId="3" applyNumberFormat="1" applyFont="1" applyFill="1" applyBorder="1" applyProtection="1">
      <alignment horizontal="center" vertical="center" shrinkToFit="1"/>
      <protection locked="0"/>
    </xf>
    <xf numFmtId="179" fontId="48" fillId="2" borderId="4" xfId="3" applyNumberFormat="1" applyFont="1" applyFill="1" applyBorder="1" applyProtection="1">
      <alignment horizontal="center" vertical="center" shrinkToFit="1"/>
      <protection locked="0"/>
    </xf>
    <xf numFmtId="0" fontId="48" fillId="2" borderId="9" xfId="3" applyFont="1" applyFill="1" applyBorder="1" applyAlignment="1" applyProtection="1">
      <alignment horizontal="center" vertical="center" shrinkToFit="1"/>
      <protection locked="0"/>
    </xf>
    <xf numFmtId="41" fontId="48" fillId="2" borderId="14" xfId="3" applyNumberFormat="1" applyFont="1" applyFill="1" applyBorder="1" applyAlignment="1" applyProtection="1">
      <alignment horizontal="right" vertical="center" shrinkToFit="1"/>
      <protection locked="0"/>
    </xf>
    <xf numFmtId="41" fontId="48" fillId="2" borderId="14" xfId="2" applyNumberFormat="1" applyFont="1" applyFill="1" applyBorder="1" applyAlignment="1" applyProtection="1">
      <alignment horizontal="right" vertical="center" wrapText="1"/>
      <protection locked="0"/>
    </xf>
    <xf numFmtId="41" fontId="48" fillId="2" borderId="32" xfId="2" applyNumberFormat="1" applyFont="1" applyFill="1" applyBorder="1" applyAlignment="1" applyProtection="1">
      <alignment horizontal="right" vertical="center" wrapText="1"/>
      <protection locked="0"/>
    </xf>
    <xf numFmtId="41" fontId="48" fillId="2" borderId="1" xfId="3" applyNumberFormat="1" applyFont="1" applyFill="1" applyBorder="1" applyAlignment="1" applyProtection="1">
      <alignment horizontal="right" vertical="center" shrinkToFit="1"/>
      <protection locked="0"/>
    </xf>
    <xf numFmtId="41" fontId="48" fillId="2" borderId="1" xfId="3" applyNumberFormat="1" applyFont="1" applyFill="1" applyBorder="1" applyAlignment="1" applyProtection="1">
      <alignment horizontal="right" vertical="center" wrapText="1" shrinkToFit="1"/>
    </xf>
    <xf numFmtId="0" fontId="104" fillId="2" borderId="0" xfId="3" applyFont="1" applyFill="1" applyProtection="1">
      <alignment horizontal="center" vertical="center" shrinkToFit="1"/>
      <protection locked="0"/>
    </xf>
    <xf numFmtId="0" fontId="48" fillId="2" borderId="3" xfId="3" applyFont="1" applyFill="1" applyBorder="1" applyAlignment="1" applyProtection="1">
      <alignment horizontal="center" vertical="center" wrapText="1" shrinkToFit="1"/>
      <protection locked="0"/>
    </xf>
    <xf numFmtId="41" fontId="48" fillId="2" borderId="3" xfId="2" applyNumberFormat="1" applyFont="1" applyFill="1" applyBorder="1" applyAlignment="1" applyProtection="1">
      <alignment horizontal="right" vertical="center" wrapText="1"/>
    </xf>
    <xf numFmtId="0" fontId="48" fillId="2" borderId="18" xfId="3" applyFont="1" applyFill="1" applyBorder="1" applyAlignment="1" applyProtection="1">
      <alignment horizontal="center" vertical="center" shrinkToFit="1"/>
      <protection locked="0"/>
    </xf>
    <xf numFmtId="41" fontId="48" fillId="2" borderId="9" xfId="3" applyNumberFormat="1" applyFont="1" applyFill="1" applyBorder="1" applyAlignment="1" applyProtection="1">
      <alignment horizontal="right" vertical="center" shrinkToFit="1"/>
      <protection locked="0"/>
    </xf>
    <xf numFmtId="41" fontId="48" fillId="2" borderId="9" xfId="2" applyNumberFormat="1" applyFont="1" applyFill="1" applyBorder="1" applyAlignment="1" applyProtection="1">
      <alignment horizontal="right" vertical="center" wrapText="1"/>
      <protection locked="0"/>
    </xf>
    <xf numFmtId="41" fontId="48" fillId="2" borderId="9" xfId="3" applyNumberFormat="1" applyFont="1" applyFill="1" applyBorder="1" applyAlignment="1" applyProtection="1">
      <alignment horizontal="right" vertical="center" wrapText="1" shrinkToFit="1"/>
      <protection locked="0"/>
    </xf>
    <xf numFmtId="41" fontId="48" fillId="2" borderId="8" xfId="2" applyNumberFormat="1" applyFont="1" applyFill="1" applyBorder="1" applyAlignment="1" applyProtection="1">
      <alignment horizontal="right" vertical="center" wrapText="1"/>
      <protection locked="0"/>
    </xf>
    <xf numFmtId="0" fontId="36" fillId="2" borderId="0" xfId="3" applyFont="1" applyFill="1" applyBorder="1" applyAlignment="1" applyProtection="1">
      <alignment vertical="center" wrapText="1"/>
      <protection locked="0"/>
    </xf>
    <xf numFmtId="41" fontId="48" fillId="2" borderId="2" xfId="3" applyNumberFormat="1" applyFont="1" applyFill="1" applyBorder="1" applyAlignment="1" applyProtection="1">
      <alignment horizontal="right" vertical="center" wrapText="1" shrinkToFit="1"/>
    </xf>
    <xf numFmtId="177" fontId="104" fillId="2" borderId="0" xfId="3" applyNumberFormat="1" applyFont="1" applyFill="1" applyAlignment="1" applyProtection="1">
      <alignment horizontal="center" vertical="center" wrapText="1" shrinkToFit="1"/>
      <protection locked="0"/>
    </xf>
    <xf numFmtId="177" fontId="48" fillId="2" borderId="10" xfId="3" applyNumberFormat="1" applyFont="1" applyFill="1" applyBorder="1" applyAlignment="1" applyProtection="1">
      <alignment horizontal="center" vertical="center" wrapText="1" shrinkToFit="1"/>
      <protection locked="0"/>
    </xf>
    <xf numFmtId="41" fontId="48" fillId="2" borderId="10" xfId="2" applyNumberFormat="1" applyFont="1" applyFill="1" applyBorder="1" applyAlignment="1" applyProtection="1">
      <alignment horizontal="right" vertical="center" wrapText="1"/>
    </xf>
    <xf numFmtId="41" fontId="48" fillId="2" borderId="31" xfId="2" applyNumberFormat="1" applyFont="1" applyFill="1" applyBorder="1" applyAlignment="1" applyProtection="1">
      <alignment horizontal="right" vertical="center" wrapText="1"/>
    </xf>
    <xf numFmtId="41" fontId="48" fillId="2" borderId="21" xfId="3" applyNumberFormat="1" applyFont="1" applyFill="1" applyBorder="1" applyAlignment="1" applyProtection="1">
      <alignment horizontal="right" vertical="center" shrinkToFit="1"/>
      <protection locked="0"/>
    </xf>
    <xf numFmtId="41" fontId="48" fillId="2" borderId="21" xfId="2" applyNumberFormat="1" applyFont="1" applyFill="1" applyBorder="1" applyAlignment="1" applyProtection="1">
      <alignment horizontal="right" vertical="center" wrapText="1"/>
      <protection locked="0"/>
    </xf>
    <xf numFmtId="41" fontId="48" fillId="2" borderId="7" xfId="2" applyNumberFormat="1" applyFont="1" applyFill="1" applyBorder="1" applyAlignment="1" applyProtection="1">
      <alignment horizontal="right" vertical="center" wrapText="1"/>
      <protection locked="0"/>
    </xf>
    <xf numFmtId="41" fontId="48" fillId="2" borderId="1" xfId="3" applyNumberFormat="1" applyFont="1" applyFill="1" applyBorder="1" applyAlignment="1" applyProtection="1">
      <alignment horizontal="right" vertical="center" wrapText="1" shrinkToFit="1"/>
      <protection locked="0"/>
    </xf>
    <xf numFmtId="177" fontId="48" fillId="2" borderId="3" xfId="3" applyNumberFormat="1" applyFont="1" applyFill="1" applyBorder="1" applyAlignment="1" applyProtection="1">
      <alignment horizontal="center" vertical="center" wrapText="1" shrinkToFit="1"/>
      <protection locked="0"/>
    </xf>
    <xf numFmtId="177" fontId="104" fillId="2" borderId="1" xfId="3" applyNumberFormat="1" applyFont="1" applyFill="1" applyBorder="1" applyAlignment="1" applyProtection="1">
      <alignment horizontal="center" vertical="center" wrapText="1" shrinkToFit="1"/>
      <protection locked="0"/>
    </xf>
    <xf numFmtId="41" fontId="48" fillId="2" borderId="18" xfId="2" applyNumberFormat="1" applyFont="1" applyFill="1" applyBorder="1" applyAlignment="1" applyProtection="1">
      <alignment horizontal="right" vertical="center" wrapText="1"/>
      <protection locked="0"/>
    </xf>
    <xf numFmtId="41" fontId="48" fillId="2" borderId="29" xfId="2" applyNumberFormat="1" applyFont="1" applyFill="1" applyBorder="1" applyAlignment="1" applyProtection="1">
      <alignment horizontal="right" vertical="center" wrapText="1"/>
      <protection locked="0"/>
    </xf>
    <xf numFmtId="41" fontId="48" fillId="2" borderId="4" xfId="2" applyNumberFormat="1" applyFont="1" applyFill="1" applyBorder="1" applyAlignment="1" applyProtection="1">
      <alignment horizontal="right" vertical="center" wrapText="1"/>
    </xf>
    <xf numFmtId="182" fontId="48" fillId="2" borderId="18" xfId="125" applyNumberFormat="1" applyFont="1" applyFill="1" applyBorder="1" applyAlignment="1" applyProtection="1">
      <alignment horizontal="right" vertical="center" wrapText="1"/>
      <protection locked="0"/>
    </xf>
    <xf numFmtId="177" fontId="48" fillId="2" borderId="18" xfId="125" applyNumberFormat="1" applyFont="1" applyFill="1" applyBorder="1" applyAlignment="1" applyProtection="1">
      <alignment horizontal="right" vertical="center" wrapText="1"/>
      <protection locked="0"/>
    </xf>
    <xf numFmtId="182" fontId="48" fillId="2" borderId="29" xfId="125" applyNumberFormat="1" applyFont="1" applyFill="1" applyBorder="1" applyAlignment="1" applyProtection="1">
      <alignment horizontal="right" vertical="center" wrapText="1"/>
      <protection locked="0"/>
    </xf>
    <xf numFmtId="0" fontId="36" fillId="2" borderId="0" xfId="3" applyFont="1" applyFill="1" applyAlignment="1" applyProtection="1">
      <alignment horizontal="center" vertical="center" wrapText="1" shrinkToFit="1"/>
      <protection locked="0"/>
    </xf>
    <xf numFmtId="0" fontId="36" fillId="2" borderId="0" xfId="3" applyFont="1" applyFill="1" applyBorder="1" applyAlignment="1" applyProtection="1">
      <alignment horizontal="center" vertical="center" wrapText="1" shrinkToFit="1"/>
      <protection locked="0"/>
    </xf>
    <xf numFmtId="179" fontId="72" fillId="2" borderId="0" xfId="3" applyNumberFormat="1" applyFont="1" applyFill="1" applyAlignment="1" applyProtection="1">
      <alignment horizontal="center" vertical="center" wrapText="1" shrinkToFit="1"/>
      <protection locked="0"/>
    </xf>
    <xf numFmtId="179" fontId="36" fillId="2" borderId="0" xfId="3" applyNumberFormat="1" applyFont="1" applyFill="1" applyAlignment="1" applyProtection="1">
      <alignment horizontal="center" vertical="center" wrapText="1" shrinkToFit="1"/>
      <protection locked="0"/>
    </xf>
    <xf numFmtId="0" fontId="72" fillId="2" borderId="0" xfId="3" applyFont="1" applyFill="1" applyAlignment="1" applyProtection="1">
      <alignment horizontal="center" vertical="center" wrapText="1" shrinkToFit="1"/>
      <protection locked="0"/>
    </xf>
    <xf numFmtId="41" fontId="14" fillId="2" borderId="0" xfId="3" applyNumberFormat="1" applyFill="1" applyBorder="1">
      <alignment horizontal="center" vertical="center" shrinkToFit="1"/>
    </xf>
    <xf numFmtId="0" fontId="14" fillId="2" borderId="0" xfId="3" applyFill="1" applyBorder="1">
      <alignment horizontal="center" vertical="center" shrinkToFit="1"/>
    </xf>
    <xf numFmtId="43" fontId="14" fillId="2" borderId="0" xfId="3" applyNumberFormat="1" applyFill="1">
      <alignment horizontal="center" vertical="center" shrinkToFit="1"/>
    </xf>
    <xf numFmtId="0" fontId="17" fillId="2" borderId="0" xfId="3" applyFont="1" applyFill="1">
      <alignment horizontal="center" vertical="center" shrinkToFit="1"/>
    </xf>
    <xf numFmtId="0" fontId="28" fillId="2" borderId="1" xfId="3" applyFont="1" applyFill="1" applyBorder="1" applyAlignment="1">
      <alignment horizontal="center" vertical="center" wrapText="1"/>
    </xf>
    <xf numFmtId="0" fontId="28" fillId="2" borderId="10" xfId="3" applyFont="1" applyFill="1" applyBorder="1" applyAlignment="1">
      <alignment horizontal="center" vertical="center" wrapText="1"/>
    </xf>
    <xf numFmtId="0" fontId="28" fillId="2" borderId="18" xfId="3" applyFont="1" applyFill="1" applyBorder="1" applyAlignment="1">
      <alignment horizontal="center" vertical="center" wrapText="1" shrinkToFit="1"/>
    </xf>
    <xf numFmtId="41" fontId="28" fillId="2" borderId="18" xfId="2" applyNumberFormat="1" applyFont="1" applyFill="1" applyBorder="1" applyAlignment="1">
      <alignment horizontal="center" vertical="center" wrapText="1"/>
    </xf>
    <xf numFmtId="41" fontId="28" fillId="2" borderId="29" xfId="2" applyNumberFormat="1" applyFont="1" applyFill="1" applyBorder="1" applyAlignment="1">
      <alignment horizontal="center" vertical="center" wrapText="1"/>
    </xf>
    <xf numFmtId="41" fontId="14" fillId="2" borderId="0" xfId="2" applyFont="1" applyFill="1" applyAlignment="1">
      <alignment horizontal="center" vertical="center" shrinkToFit="1"/>
    </xf>
    <xf numFmtId="0" fontId="28" fillId="2" borderId="3" xfId="3" applyFont="1" applyFill="1" applyBorder="1" applyAlignment="1">
      <alignment horizontal="center" vertical="center" wrapText="1" shrinkToFit="1"/>
    </xf>
    <xf numFmtId="41" fontId="28" fillId="2" borderId="3" xfId="2" applyNumberFormat="1" applyFont="1" applyFill="1" applyBorder="1" applyAlignment="1">
      <alignment horizontal="center" vertical="center" wrapText="1"/>
    </xf>
    <xf numFmtId="41" fontId="28" fillId="2" borderId="0" xfId="2" applyNumberFormat="1" applyFont="1" applyFill="1" applyBorder="1" applyAlignment="1">
      <alignment horizontal="right" vertical="center" wrapText="1"/>
    </xf>
    <xf numFmtId="41" fontId="23" fillId="2" borderId="0" xfId="3" applyNumberFormat="1" applyFont="1" applyFill="1" applyBorder="1" applyAlignment="1">
      <alignment horizontal="right" vertical="center" wrapText="1"/>
    </xf>
    <xf numFmtId="0" fontId="29" fillId="2" borderId="6" xfId="3" applyFont="1" applyFill="1" applyBorder="1">
      <alignment horizontal="center" vertical="center" shrinkToFit="1"/>
    </xf>
    <xf numFmtId="41" fontId="33" fillId="2" borderId="3" xfId="2" applyNumberFormat="1" applyFont="1" applyFill="1" applyBorder="1" applyAlignment="1">
      <alignment horizontal="center" vertical="center"/>
    </xf>
    <xf numFmtId="41" fontId="33" fillId="2" borderId="3" xfId="0" applyNumberFormat="1" applyFont="1" applyFill="1" applyBorder="1" applyAlignment="1">
      <alignment horizontal="center" vertical="center"/>
    </xf>
    <xf numFmtId="41" fontId="33" fillId="2" borderId="4" xfId="2" applyNumberFormat="1" applyFont="1" applyFill="1" applyBorder="1" applyAlignment="1">
      <alignment horizontal="center" vertical="center"/>
    </xf>
    <xf numFmtId="0" fontId="14" fillId="2" borderId="0" xfId="3" applyFont="1" applyFill="1">
      <alignment horizontal="center" vertical="center" shrinkToFit="1"/>
    </xf>
    <xf numFmtId="0" fontId="22" fillId="2" borderId="0" xfId="3" applyFont="1" applyFill="1">
      <alignment horizontal="center" vertical="center" shrinkToFit="1"/>
    </xf>
    <xf numFmtId="0" fontId="14" fillId="2" borderId="0" xfId="3" applyFont="1" applyFill="1" applyBorder="1" applyAlignment="1">
      <alignment vertical="center" shrinkToFit="1"/>
    </xf>
    <xf numFmtId="41" fontId="95" fillId="2" borderId="0" xfId="3" applyNumberFormat="1" applyFont="1" applyFill="1" applyBorder="1" applyAlignment="1">
      <alignment horizontal="right" vertical="center" wrapText="1"/>
    </xf>
    <xf numFmtId="0" fontId="18" fillId="2" borderId="0" xfId="3" applyFont="1" applyFill="1" applyAlignment="1">
      <alignment horizontal="center" vertical="center" wrapText="1" shrinkToFit="1"/>
    </xf>
    <xf numFmtId="0" fontId="28" fillId="2" borderId="73" xfId="3" applyFont="1" applyFill="1" applyBorder="1" applyProtection="1">
      <alignment horizontal="center" vertical="center" shrinkToFit="1"/>
      <protection locked="0"/>
    </xf>
    <xf numFmtId="0" fontId="28" fillId="2" borderId="18" xfId="3" applyFont="1" applyFill="1" applyBorder="1" applyAlignment="1" applyProtection="1">
      <alignment horizontal="center" vertical="center" wrapText="1" shrinkToFit="1"/>
      <protection locked="0"/>
    </xf>
    <xf numFmtId="41" fontId="28" fillId="2" borderId="18" xfId="2" applyNumberFormat="1" applyFont="1" applyFill="1" applyBorder="1" applyAlignment="1" applyProtection="1">
      <alignment horizontal="center" vertical="center" wrapText="1"/>
    </xf>
    <xf numFmtId="41" fontId="28" fillId="2" borderId="29" xfId="2" applyNumberFormat="1" applyFont="1" applyFill="1" applyBorder="1" applyAlignment="1" applyProtection="1">
      <alignment horizontal="center" vertical="center" wrapText="1"/>
    </xf>
    <xf numFmtId="0" fontId="28" fillId="2" borderId="3" xfId="3" applyFont="1" applyFill="1" applyBorder="1" applyAlignment="1" applyProtection="1">
      <alignment horizontal="center" vertical="center" wrapText="1" shrinkToFit="1"/>
      <protection locked="0"/>
    </xf>
    <xf numFmtId="41" fontId="28" fillId="2" borderId="38" xfId="2" applyNumberFormat="1" applyFont="1" applyFill="1" applyBorder="1" applyAlignment="1" applyProtection="1">
      <alignment horizontal="center" vertical="center" wrapText="1"/>
    </xf>
    <xf numFmtId="41" fontId="28" fillId="2" borderId="41" xfId="2" applyNumberFormat="1" applyFont="1" applyFill="1" applyBorder="1" applyAlignment="1" applyProtection="1">
      <alignment horizontal="center" vertical="center" wrapText="1"/>
    </xf>
    <xf numFmtId="0" fontId="29" fillId="2" borderId="5" xfId="3" applyFont="1" applyFill="1" applyBorder="1" applyProtection="1">
      <alignment horizontal="center" vertical="center" shrinkToFit="1"/>
      <protection locked="0"/>
    </xf>
    <xf numFmtId="41" fontId="23" fillId="2" borderId="1" xfId="2" applyNumberFormat="1" applyFont="1" applyFill="1" applyBorder="1" applyAlignment="1" applyProtection="1">
      <alignment horizontal="right" vertical="center"/>
      <protection locked="0"/>
    </xf>
    <xf numFmtId="41" fontId="23" fillId="2" borderId="1" xfId="3" applyNumberFormat="1" applyFont="1" applyFill="1" applyBorder="1" applyAlignment="1" applyProtection="1">
      <alignment horizontal="right" vertical="center"/>
      <protection locked="0"/>
    </xf>
    <xf numFmtId="41" fontId="23" fillId="2" borderId="1" xfId="3" quotePrefix="1" applyNumberFormat="1" applyFont="1" applyFill="1" applyBorder="1" applyAlignment="1" applyProtection="1">
      <alignment horizontal="right" vertical="center"/>
      <protection locked="0"/>
    </xf>
    <xf numFmtId="41" fontId="23" fillId="2" borderId="2" xfId="3" quotePrefix="1" applyNumberFormat="1" applyFont="1" applyFill="1" applyBorder="1" applyAlignment="1" applyProtection="1">
      <alignment horizontal="right" vertical="center"/>
      <protection locked="0"/>
    </xf>
    <xf numFmtId="0" fontId="38" fillId="2" borderId="0" xfId="3" applyFont="1" applyFill="1" applyAlignment="1" applyProtection="1">
      <alignment horizontal="center" vertical="center" wrapText="1" shrinkToFit="1"/>
      <protection locked="0"/>
    </xf>
    <xf numFmtId="0" fontId="119" fillId="2" borderId="65" xfId="4" applyFont="1" applyFill="1" applyBorder="1" applyAlignment="1" applyProtection="1">
      <alignment horizontal="center" vertical="center"/>
      <protection locked="0"/>
    </xf>
    <xf numFmtId="0" fontId="119" fillId="2" borderId="66" xfId="4" applyFont="1" applyFill="1" applyBorder="1" applyAlignment="1" applyProtection="1">
      <alignment horizontal="center" vertical="center"/>
      <protection locked="0"/>
    </xf>
    <xf numFmtId="0" fontId="47" fillId="2" borderId="15" xfId="4" applyFont="1" applyFill="1" applyBorder="1" applyAlignment="1" applyProtection="1">
      <alignment horizontal="center" vertical="center"/>
      <protection locked="0"/>
    </xf>
    <xf numFmtId="0" fontId="47" fillId="2" borderId="10" xfId="4" applyFont="1" applyFill="1" applyBorder="1" applyAlignment="1" applyProtection="1">
      <alignment horizontal="center" vertical="center" wrapText="1"/>
      <protection locked="0"/>
    </xf>
    <xf numFmtId="0" fontId="47" fillId="2" borderId="31" xfId="4" applyFont="1" applyFill="1" applyBorder="1" applyAlignment="1" applyProtection="1">
      <alignment horizontal="center" vertical="center" wrapText="1"/>
      <protection locked="0"/>
    </xf>
    <xf numFmtId="0" fontId="119" fillId="2" borderId="68" xfId="4" applyFont="1" applyFill="1" applyBorder="1" applyAlignment="1" applyProtection="1">
      <alignment horizontal="center" vertical="center"/>
      <protection locked="0"/>
    </xf>
    <xf numFmtId="0" fontId="53" fillId="2" borderId="1" xfId="3" applyFont="1" applyFill="1" applyBorder="1" applyAlignment="1" applyProtection="1">
      <alignment horizontal="center" vertical="center" wrapText="1" shrinkToFit="1"/>
      <protection locked="0"/>
    </xf>
    <xf numFmtId="41" fontId="48" fillId="2" borderId="1" xfId="2" applyFont="1" applyFill="1" applyBorder="1" applyAlignment="1" applyProtection="1">
      <alignment horizontal="right" vertical="center" wrapText="1"/>
      <protection locked="0"/>
    </xf>
    <xf numFmtId="41" fontId="48" fillId="2" borderId="1" xfId="2" applyNumberFormat="1" applyFont="1" applyFill="1" applyBorder="1" applyAlignment="1" applyProtection="1">
      <alignment horizontal="center" vertical="center" wrapText="1"/>
    </xf>
    <xf numFmtId="41" fontId="48" fillId="2" borderId="55" xfId="2" applyFont="1" applyFill="1" applyBorder="1" applyAlignment="1" applyProtection="1">
      <alignment horizontal="right" vertical="center" wrapText="1"/>
      <protection locked="0"/>
    </xf>
    <xf numFmtId="41" fontId="48" fillId="2" borderId="5" xfId="2" applyNumberFormat="1" applyFont="1" applyFill="1" applyBorder="1" applyAlignment="1" applyProtection="1">
      <alignment horizontal="center" vertical="center" wrapText="1"/>
    </xf>
    <xf numFmtId="41" fontId="49" fillId="2" borderId="1" xfId="2" applyNumberFormat="1" applyFont="1" applyFill="1" applyBorder="1" applyAlignment="1">
      <alignment horizontal="right" vertical="center"/>
    </xf>
    <xf numFmtId="41" fontId="49" fillId="2" borderId="2" xfId="2" applyNumberFormat="1" applyFont="1" applyFill="1" applyBorder="1" applyAlignment="1">
      <alignment horizontal="right" vertical="center"/>
    </xf>
    <xf numFmtId="41" fontId="49" fillId="2" borderId="11" xfId="2" applyNumberFormat="1" applyFont="1" applyFill="1" applyBorder="1" applyAlignment="1">
      <alignment horizontal="right" vertical="center"/>
    </xf>
    <xf numFmtId="0" fontId="104" fillId="2" borderId="1" xfId="4" applyFont="1" applyFill="1" applyBorder="1" applyAlignment="1" applyProtection="1">
      <alignment wrapText="1"/>
      <protection locked="0"/>
    </xf>
    <xf numFmtId="0" fontId="53" fillId="2" borderId="1" xfId="3" applyFont="1" applyFill="1" applyBorder="1" applyAlignment="1" applyProtection="1">
      <alignment horizontal="center" vertical="center" wrapText="1" shrinkToFit="1"/>
    </xf>
    <xf numFmtId="41" fontId="48" fillId="2" borderId="2" xfId="2" applyNumberFormat="1" applyFont="1" applyFill="1" applyBorder="1" applyAlignment="1">
      <alignment horizontal="right" vertical="center"/>
    </xf>
    <xf numFmtId="41" fontId="48" fillId="2" borderId="11" xfId="2" applyNumberFormat="1" applyFont="1" applyFill="1" applyBorder="1" applyAlignment="1">
      <alignment horizontal="right" vertical="center"/>
    </xf>
    <xf numFmtId="41" fontId="48" fillId="2" borderId="2" xfId="2" applyFont="1" applyFill="1" applyBorder="1" applyAlignment="1" applyProtection="1">
      <alignment horizontal="right" vertical="center" wrapText="1" shrinkToFit="1"/>
      <protection locked="0"/>
    </xf>
    <xf numFmtId="41" fontId="48" fillId="2" borderId="11" xfId="2" applyFont="1" applyFill="1" applyBorder="1" applyAlignment="1" applyProtection="1">
      <alignment horizontal="right" vertical="center" wrapText="1" shrinkToFit="1"/>
      <protection locked="0"/>
    </xf>
    <xf numFmtId="0" fontId="120" fillId="2" borderId="1" xfId="4" applyFont="1" applyFill="1" applyBorder="1" applyAlignment="1" applyProtection="1">
      <alignment wrapText="1"/>
      <protection locked="0"/>
    </xf>
    <xf numFmtId="0" fontId="123" fillId="2" borderId="1" xfId="4" applyFont="1" applyFill="1" applyBorder="1" applyAlignment="1" applyProtection="1">
      <alignment wrapText="1"/>
      <protection locked="0"/>
    </xf>
    <xf numFmtId="0" fontId="105" fillId="2" borderId="1" xfId="4" applyFont="1" applyFill="1" applyBorder="1" applyAlignment="1" applyProtection="1">
      <alignment wrapText="1"/>
      <protection locked="0"/>
    </xf>
    <xf numFmtId="41" fontId="49" fillId="2" borderId="55" xfId="2" applyNumberFormat="1" applyFont="1" applyFill="1" applyBorder="1" applyAlignment="1">
      <alignment horizontal="right" vertical="center"/>
    </xf>
    <xf numFmtId="41" fontId="48" fillId="2" borderId="1" xfId="125" applyFont="1" applyFill="1" applyBorder="1" applyAlignment="1" applyProtection="1">
      <alignment horizontal="right" vertical="center" wrapText="1"/>
      <protection locked="0"/>
    </xf>
    <xf numFmtId="41" fontId="48" fillId="2" borderId="55" xfId="125" applyFont="1" applyFill="1" applyBorder="1" applyAlignment="1" applyProtection="1">
      <alignment horizontal="right" vertical="center" wrapText="1"/>
      <protection locked="0"/>
    </xf>
    <xf numFmtId="41" fontId="48" fillId="2" borderId="2" xfId="125" applyFont="1" applyFill="1" applyBorder="1" applyAlignment="1" applyProtection="1">
      <alignment horizontal="right" vertical="center" wrapText="1"/>
      <protection locked="0"/>
    </xf>
    <xf numFmtId="41" fontId="48" fillId="2" borderId="11" xfId="125" applyFont="1" applyFill="1" applyBorder="1" applyAlignment="1" applyProtection="1">
      <alignment horizontal="right" vertical="center" wrapText="1"/>
      <protection locked="0"/>
    </xf>
    <xf numFmtId="41" fontId="48" fillId="2" borderId="6" xfId="2" applyNumberFormat="1" applyFont="1" applyFill="1" applyBorder="1" applyAlignment="1" applyProtection="1">
      <alignment horizontal="center" vertical="center" wrapText="1"/>
    </xf>
    <xf numFmtId="41" fontId="48" fillId="2" borderId="3" xfId="2" applyNumberFormat="1" applyFont="1" applyFill="1" applyBorder="1" applyAlignment="1">
      <alignment horizontal="right" vertical="center"/>
    </xf>
    <xf numFmtId="41" fontId="48" fillId="2" borderId="4" xfId="2" applyNumberFormat="1" applyFont="1" applyFill="1" applyBorder="1" applyAlignment="1">
      <alignment horizontal="right" vertical="center"/>
    </xf>
    <xf numFmtId="0" fontId="36" fillId="2" borderId="0" xfId="4" applyFont="1" applyFill="1" applyAlignment="1" applyProtection="1">
      <alignment wrapText="1"/>
      <protection locked="0"/>
    </xf>
    <xf numFmtId="0" fontId="118" fillId="2" borderId="0" xfId="3" applyFont="1" applyFill="1" applyAlignment="1" applyProtection="1">
      <alignment horizontal="left" vertical="center"/>
      <protection locked="0"/>
    </xf>
    <xf numFmtId="41" fontId="36" fillId="2" borderId="0" xfId="3" applyNumberFormat="1" applyFont="1" applyFill="1" applyProtection="1">
      <alignment horizontal="center" vertical="center" shrinkToFit="1"/>
      <protection locked="0"/>
    </xf>
    <xf numFmtId="0" fontId="104" fillId="2" borderId="0" xfId="4" applyFont="1" applyFill="1" applyProtection="1">
      <protection locked="0"/>
    </xf>
    <xf numFmtId="43" fontId="104" fillId="2" borderId="0" xfId="4" applyNumberFormat="1" applyFont="1" applyFill="1" applyProtection="1">
      <protection locked="0"/>
    </xf>
    <xf numFmtId="0" fontId="110" fillId="2" borderId="0" xfId="4" applyFont="1" applyFill="1" applyProtection="1">
      <protection locked="0"/>
    </xf>
    <xf numFmtId="0" fontId="48" fillId="2" borderId="1" xfId="3" applyFont="1" applyFill="1" applyBorder="1" applyAlignment="1" applyProtection="1">
      <alignment horizontal="center" vertical="center" wrapText="1" shrinkToFit="1"/>
    </xf>
    <xf numFmtId="0" fontId="36" fillId="2" borderId="0" xfId="4" applyFont="1" applyFill="1" applyProtection="1">
      <protection locked="0"/>
    </xf>
    <xf numFmtId="0" fontId="104" fillId="2" borderId="0" xfId="4" applyFont="1" applyFill="1" applyAlignment="1" applyProtection="1">
      <alignment wrapText="1"/>
      <protection locked="0"/>
    </xf>
    <xf numFmtId="0" fontId="47" fillId="2" borderId="10" xfId="4" applyFont="1" applyFill="1" applyBorder="1" applyAlignment="1" applyProtection="1">
      <alignment horizontal="center" vertical="center"/>
      <protection locked="0"/>
    </xf>
    <xf numFmtId="0" fontId="47" fillId="2" borderId="49" xfId="4" applyFont="1" applyFill="1" applyBorder="1" applyAlignment="1" applyProtection="1">
      <alignment horizontal="center" vertical="center" wrapText="1"/>
      <protection locked="0"/>
    </xf>
    <xf numFmtId="0" fontId="47" fillId="2" borderId="6" xfId="4" applyFont="1" applyFill="1" applyBorder="1" applyAlignment="1" applyProtection="1">
      <alignment horizontal="center" vertical="center"/>
      <protection locked="0"/>
    </xf>
    <xf numFmtId="41" fontId="48" fillId="2" borderId="3" xfId="2" applyFont="1" applyFill="1" applyBorder="1" applyAlignment="1" applyProtection="1">
      <alignment horizontal="right" vertical="center" shrinkToFit="1"/>
      <protection locked="0"/>
    </xf>
    <xf numFmtId="41" fontId="47" fillId="2" borderId="3" xfId="2" applyFont="1" applyFill="1" applyBorder="1" applyAlignment="1" applyProtection="1">
      <alignment horizontal="right" vertical="center" shrinkToFit="1"/>
      <protection locked="0"/>
    </xf>
    <xf numFmtId="41" fontId="48" fillId="2" borderId="4" xfId="2" applyFont="1" applyFill="1" applyBorder="1" applyAlignment="1" applyProtection="1">
      <alignment horizontal="right" vertical="center" shrinkToFit="1"/>
      <protection locked="0"/>
    </xf>
    <xf numFmtId="0" fontId="121" fillId="2" borderId="0" xfId="4" applyFont="1" applyFill="1" applyBorder="1" applyAlignment="1" applyProtection="1">
      <alignment vertical="center" wrapText="1"/>
      <protection locked="0"/>
    </xf>
    <xf numFmtId="0" fontId="122" fillId="2" borderId="0" xfId="4" applyFont="1" applyFill="1" applyBorder="1" applyAlignment="1" applyProtection="1">
      <alignment vertical="top" wrapText="1"/>
      <protection locked="0"/>
    </xf>
    <xf numFmtId="0" fontId="104" fillId="2" borderId="0" xfId="4" applyFont="1" applyFill="1" applyBorder="1" applyAlignment="1" applyProtection="1">
      <alignment wrapText="1"/>
      <protection locked="0"/>
    </xf>
    <xf numFmtId="0" fontId="0" fillId="2" borderId="0" xfId="0" applyFill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192" fontId="28" fillId="2" borderId="1" xfId="0" applyNumberFormat="1" applyFont="1" applyFill="1" applyBorder="1" applyAlignment="1" applyProtection="1">
      <alignment horizontal="center" vertical="center"/>
      <protection locked="0"/>
    </xf>
    <xf numFmtId="41" fontId="47" fillId="2" borderId="14" xfId="2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horizontal="center" vertical="center" wrapText="1"/>
      <protection locked="0"/>
    </xf>
    <xf numFmtId="41" fontId="47" fillId="2" borderId="23" xfId="2" applyNumberFormat="1" applyFont="1" applyFill="1" applyBorder="1" applyAlignment="1" applyProtection="1">
      <alignment horizontal="center" vertical="center" wrapText="1"/>
      <protection locked="0"/>
    </xf>
    <xf numFmtId="41" fontId="47" fillId="2" borderId="18" xfId="2" applyNumberFormat="1" applyFont="1" applyFill="1" applyBorder="1" applyAlignment="1" applyProtection="1">
      <alignment horizontal="center" vertical="center" wrapText="1"/>
      <protection locked="0"/>
    </xf>
    <xf numFmtId="41" fontId="47" fillId="2" borderId="19" xfId="2" applyNumberFormat="1" applyFont="1" applyFill="1" applyBorder="1" applyAlignment="1" applyProtection="1">
      <alignment horizontal="center" vertical="center" wrapText="1"/>
      <protection locked="0"/>
    </xf>
    <xf numFmtId="41" fontId="47" fillId="2" borderId="20" xfId="2" applyNumberFormat="1" applyFont="1" applyFill="1" applyBorder="1" applyAlignment="1" applyProtection="1">
      <alignment horizontal="center" vertical="center" wrapText="1"/>
      <protection locked="0"/>
    </xf>
    <xf numFmtId="183" fontId="47" fillId="2" borderId="18" xfId="2" applyNumberFormat="1" applyFont="1" applyFill="1" applyBorder="1" applyAlignment="1" applyProtection="1">
      <alignment horizontal="center" vertical="center" wrapText="1"/>
      <protection locked="0"/>
    </xf>
    <xf numFmtId="41" fontId="47" fillId="2" borderId="29" xfId="2" applyNumberFormat="1" applyFont="1" applyFill="1" applyBorder="1" applyAlignment="1" applyProtection="1">
      <alignment horizontal="center" vertical="center" wrapText="1"/>
      <protection locked="0"/>
    </xf>
    <xf numFmtId="41" fontId="47" fillId="2" borderId="54" xfId="2" applyNumberFormat="1" applyFont="1" applyFill="1" applyBorder="1" applyAlignment="1" applyProtection="1">
      <alignment horizontal="center" vertical="center" wrapText="1"/>
      <protection locked="0"/>
    </xf>
    <xf numFmtId="192" fontId="47" fillId="2" borderId="19" xfId="2" applyNumberFormat="1" applyFont="1" applyFill="1" applyBorder="1" applyAlignment="1" applyProtection="1">
      <alignment horizontal="center" vertical="center" wrapText="1"/>
      <protection locked="0"/>
    </xf>
    <xf numFmtId="41" fontId="47" fillId="2" borderId="24" xfId="2" applyNumberFormat="1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 wrapText="1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22" fillId="2" borderId="2" xfId="0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8" fillId="2" borderId="11" xfId="0" applyFont="1" applyFill="1" applyBorder="1" applyAlignment="1" applyProtection="1">
      <alignment horizontal="center" vertical="center" wrapText="1"/>
      <protection locked="0"/>
    </xf>
    <xf numFmtId="0" fontId="28" fillId="2" borderId="48" xfId="0" applyFont="1" applyFill="1" applyBorder="1" applyAlignment="1" applyProtection="1">
      <alignment horizontal="center" vertical="center" wrapText="1"/>
      <protection locked="0"/>
    </xf>
    <xf numFmtId="0" fontId="38" fillId="2" borderId="0" xfId="0" applyFont="1" applyFill="1" applyAlignment="1" applyProtection="1">
      <alignment wrapText="1"/>
      <protection locked="0"/>
    </xf>
    <xf numFmtId="0" fontId="118" fillId="2" borderId="0" xfId="3" applyFont="1" applyFill="1" applyAlignment="1" applyProtection="1">
      <alignment horizontal="center" vertical="center"/>
      <protection locked="0"/>
    </xf>
    <xf numFmtId="0" fontId="118" fillId="2" borderId="0" xfId="3" applyFont="1" applyFill="1" applyBorder="1" applyAlignment="1" applyProtection="1">
      <alignment horizontal="center" vertical="center"/>
      <protection locked="0"/>
    </xf>
    <xf numFmtId="189" fontId="118" fillId="2" borderId="0" xfId="3" applyNumberFormat="1" applyFont="1" applyFill="1" applyAlignment="1" applyProtection="1">
      <alignment horizontal="center" vertical="center"/>
      <protection locked="0"/>
    </xf>
    <xf numFmtId="0" fontId="36" fillId="2" borderId="0" xfId="0" applyFont="1" applyFill="1" applyProtection="1">
      <protection locked="0"/>
    </xf>
    <xf numFmtId="41" fontId="118" fillId="2" borderId="0" xfId="3" applyNumberFormat="1" applyFont="1" applyFill="1" applyAlignment="1" applyProtection="1">
      <alignment horizontal="center" vertical="center"/>
      <protection locked="0"/>
    </xf>
    <xf numFmtId="192" fontId="118" fillId="2" borderId="0" xfId="3" applyNumberFormat="1" applyFont="1" applyFill="1" applyAlignment="1" applyProtection="1">
      <alignment horizontal="center" vertical="center"/>
      <protection locked="0"/>
    </xf>
    <xf numFmtId="41" fontId="36" fillId="2" borderId="0" xfId="0" applyNumberFormat="1" applyFont="1" applyFill="1" applyProtection="1">
      <protection locked="0"/>
    </xf>
    <xf numFmtId="192" fontId="36" fillId="2" borderId="0" xfId="0" applyNumberFormat="1" applyFont="1" applyFill="1" applyProtection="1">
      <protection locked="0"/>
    </xf>
    <xf numFmtId="0" fontId="36" fillId="2" borderId="0" xfId="0" applyFont="1" applyFill="1" applyBorder="1" applyProtection="1">
      <protection locked="0"/>
    </xf>
    <xf numFmtId="189" fontId="36" fillId="2" borderId="0" xfId="0" applyNumberFormat="1" applyFont="1" applyFill="1" applyProtection="1">
      <protection locked="0"/>
    </xf>
    <xf numFmtId="0" fontId="47" fillId="2" borderId="29" xfId="0" applyFont="1" applyFill="1" applyBorder="1" applyAlignment="1" applyProtection="1">
      <alignment horizontal="center" vertical="center"/>
      <protection locked="0"/>
    </xf>
    <xf numFmtId="0" fontId="47" fillId="2" borderId="0" xfId="0" applyFont="1" applyFill="1" applyBorder="1" applyAlignment="1" applyProtection="1">
      <alignment horizontal="center" vertical="center"/>
      <protection locked="0"/>
    </xf>
    <xf numFmtId="0" fontId="36" fillId="2" borderId="0" xfId="0" applyFont="1" applyFill="1" applyBorder="1" applyAlignment="1" applyProtection="1">
      <alignment wrapText="1"/>
      <protection locked="0"/>
    </xf>
    <xf numFmtId="189" fontId="36" fillId="2" borderId="0" xfId="0" applyNumberFormat="1" applyFont="1" applyFill="1" applyAlignment="1" applyProtection="1">
      <alignment wrapText="1"/>
      <protection locked="0"/>
    </xf>
    <xf numFmtId="0" fontId="36" fillId="2" borderId="0" xfId="0" applyFont="1" applyFill="1" applyAlignment="1" applyProtection="1">
      <alignment wrapText="1"/>
      <protection locked="0"/>
    </xf>
    <xf numFmtId="192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72" fillId="2" borderId="55" xfId="0" applyFont="1" applyFill="1" applyBorder="1" applyAlignment="1" applyProtection="1">
      <alignment horizontal="center" vertical="center"/>
      <protection locked="0"/>
    </xf>
    <xf numFmtId="0" fontId="47" fillId="2" borderId="16" xfId="0" applyFont="1" applyFill="1" applyBorder="1" applyAlignment="1" applyProtection="1">
      <alignment horizontal="center" vertical="center" wrapText="1"/>
      <protection locked="0"/>
    </xf>
    <xf numFmtId="0" fontId="36" fillId="2" borderId="0" xfId="0" applyFont="1" applyFill="1" applyBorder="1" applyAlignment="1" applyProtection="1">
      <alignment horizontal="center" vertical="center" wrapText="1"/>
      <protection locked="0"/>
    </xf>
    <xf numFmtId="0" fontId="47" fillId="2" borderId="20" xfId="0" quotePrefix="1" applyFont="1" applyFill="1" applyBorder="1" applyAlignment="1" applyProtection="1">
      <alignment horizontal="center" vertical="center" wrapText="1"/>
      <protection locked="0"/>
    </xf>
    <xf numFmtId="0" fontId="47" fillId="2" borderId="5" xfId="0" applyFont="1" applyFill="1" applyBorder="1" applyAlignment="1" applyProtection="1">
      <alignment horizontal="center" vertical="center" wrapText="1"/>
      <protection locked="0"/>
    </xf>
    <xf numFmtId="41" fontId="48" fillId="2" borderId="11" xfId="0" applyNumberFormat="1" applyFont="1" applyFill="1" applyBorder="1" applyAlignment="1" applyProtection="1">
      <alignment vertical="center" wrapText="1"/>
    </xf>
    <xf numFmtId="192" fontId="48" fillId="2" borderId="1" xfId="0" applyNumberFormat="1" applyFont="1" applyFill="1" applyBorder="1" applyAlignment="1" applyProtection="1">
      <alignment vertical="center" wrapText="1"/>
    </xf>
    <xf numFmtId="41" fontId="48" fillId="2" borderId="1" xfId="0" applyNumberFormat="1" applyFont="1" applyFill="1" applyBorder="1" applyAlignment="1" applyProtection="1">
      <alignment vertical="center" wrapText="1"/>
    </xf>
    <xf numFmtId="0" fontId="47" fillId="2" borderId="1" xfId="0" applyFont="1" applyFill="1" applyBorder="1" applyAlignment="1" applyProtection="1">
      <alignment horizontal="center" vertical="center" wrapText="1"/>
      <protection locked="0"/>
    </xf>
    <xf numFmtId="0" fontId="47" fillId="2" borderId="55" xfId="0" applyFont="1" applyFill="1" applyBorder="1" applyAlignment="1" applyProtection="1">
      <alignment horizontal="center" vertical="center" wrapText="1"/>
      <protection locked="0"/>
    </xf>
    <xf numFmtId="41" fontId="125" fillId="2" borderId="5" xfId="0" applyNumberFormat="1" applyFont="1" applyFill="1" applyBorder="1" applyAlignment="1" applyProtection="1">
      <alignment vertical="center" wrapText="1"/>
      <protection locked="0"/>
    </xf>
    <xf numFmtId="192" fontId="125" fillId="2" borderId="1" xfId="0" applyNumberFormat="1" applyFont="1" applyFill="1" applyBorder="1" applyAlignment="1" applyProtection="1">
      <alignment vertical="center" wrapText="1"/>
      <protection locked="0"/>
    </xf>
    <xf numFmtId="184" fontId="125" fillId="2" borderId="2" xfId="0" applyNumberFormat="1" applyFont="1" applyFill="1" applyBorder="1" applyAlignment="1" applyProtection="1">
      <alignment vertical="center" wrapText="1"/>
      <protection locked="0"/>
    </xf>
    <xf numFmtId="184" fontId="125" fillId="2" borderId="42" xfId="0" applyNumberFormat="1" applyFont="1" applyFill="1" applyBorder="1" applyAlignment="1" applyProtection="1">
      <alignment vertical="center" wrapText="1"/>
      <protection locked="0"/>
    </xf>
    <xf numFmtId="184" fontId="125" fillId="2" borderId="55" xfId="0" applyNumberFormat="1" applyFont="1" applyFill="1" applyBorder="1" applyAlignment="1" applyProtection="1">
      <alignment vertical="center" wrapText="1"/>
      <protection locked="0"/>
    </xf>
    <xf numFmtId="185" fontId="125" fillId="2" borderId="2" xfId="0" applyNumberFormat="1" applyFont="1" applyFill="1" applyBorder="1" applyAlignment="1" applyProtection="1">
      <alignment horizontal="center" vertical="center" wrapText="1"/>
      <protection locked="0"/>
    </xf>
    <xf numFmtId="185" fontId="125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47" fillId="2" borderId="15" xfId="0" applyFont="1" applyFill="1" applyBorder="1" applyAlignment="1" applyProtection="1">
      <alignment horizontal="center" vertical="center"/>
      <protection locked="0"/>
    </xf>
    <xf numFmtId="0" fontId="47" fillId="2" borderId="10" xfId="0" applyFont="1" applyFill="1" applyBorder="1" applyAlignment="1" applyProtection="1">
      <alignment horizontal="center" vertical="center"/>
      <protection locked="0"/>
    </xf>
    <xf numFmtId="195" fontId="47" fillId="2" borderId="10" xfId="0" applyNumberFormat="1" applyFont="1" applyFill="1" applyBorder="1" applyAlignment="1" applyProtection="1">
      <alignment horizontal="center" vertical="center"/>
      <protection locked="0"/>
    </xf>
    <xf numFmtId="0" fontId="47" fillId="2" borderId="10" xfId="0" applyFont="1" applyFill="1" applyBorder="1" applyAlignment="1" applyProtection="1">
      <alignment horizontal="center" vertical="center" wrapText="1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195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72" fillId="2" borderId="2" xfId="0" applyFont="1" applyFill="1" applyBorder="1" applyAlignment="1" applyProtection="1">
      <alignment horizontal="center" vertical="center"/>
      <protection locked="0"/>
    </xf>
    <xf numFmtId="0" fontId="47" fillId="2" borderId="6" xfId="0" applyFont="1" applyFill="1" applyBorder="1" applyAlignment="1" applyProtection="1">
      <alignment horizontal="center" vertical="center"/>
      <protection locked="0"/>
    </xf>
    <xf numFmtId="0" fontId="47" fillId="2" borderId="48" xfId="0" applyFont="1" applyFill="1" applyBorder="1" applyAlignment="1" applyProtection="1">
      <alignment horizontal="center" vertical="center"/>
      <protection locked="0"/>
    </xf>
    <xf numFmtId="184" fontId="125" fillId="2" borderId="3" xfId="0" quotePrefix="1" applyNumberFormat="1" applyFont="1" applyFill="1" applyBorder="1" applyAlignment="1" applyProtection="1">
      <alignment vertical="center"/>
      <protection locked="0"/>
    </xf>
    <xf numFmtId="189" fontId="125" fillId="2" borderId="3" xfId="0" quotePrefix="1" applyNumberFormat="1" applyFont="1" applyFill="1" applyBorder="1" applyAlignment="1" applyProtection="1">
      <alignment vertical="center"/>
      <protection locked="0"/>
    </xf>
    <xf numFmtId="184" fontId="125" fillId="2" borderId="3" xfId="0" applyNumberFormat="1" applyFont="1" applyFill="1" applyBorder="1" applyAlignment="1" applyProtection="1">
      <alignment vertical="center"/>
      <protection locked="0"/>
    </xf>
    <xf numFmtId="189" fontId="125" fillId="2" borderId="3" xfId="0" applyNumberFormat="1" applyFont="1" applyFill="1" applyBorder="1" applyAlignment="1" applyProtection="1">
      <alignment vertical="center"/>
      <protection locked="0"/>
    </xf>
    <xf numFmtId="185" fontId="12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47" fillId="2" borderId="11" xfId="0" applyFont="1" applyFill="1" applyBorder="1" applyAlignment="1" applyProtection="1">
      <alignment horizontal="center" vertical="center" wrapText="1"/>
      <protection locked="0"/>
    </xf>
    <xf numFmtId="0" fontId="72" fillId="2" borderId="0" xfId="0" applyFont="1" applyFill="1" applyBorder="1" applyAlignment="1" applyProtection="1">
      <alignment horizontal="center" vertical="center" wrapText="1"/>
      <protection locked="0"/>
    </xf>
    <xf numFmtId="0" fontId="47" fillId="2" borderId="6" xfId="0" applyFont="1" applyFill="1" applyBorder="1" applyAlignment="1" applyProtection="1">
      <alignment horizontal="center" vertical="center" wrapText="1"/>
      <protection locked="0"/>
    </xf>
    <xf numFmtId="0" fontId="47" fillId="2" borderId="48" xfId="0" applyFont="1" applyFill="1" applyBorder="1" applyAlignment="1" applyProtection="1">
      <alignment horizontal="center" vertical="center" wrapText="1"/>
      <protection locked="0"/>
    </xf>
    <xf numFmtId="0" fontId="47" fillId="2" borderId="3" xfId="0" applyFont="1" applyFill="1" applyBorder="1" applyAlignment="1" applyProtection="1">
      <alignment horizontal="center" vertical="center" wrapText="1"/>
      <protection locked="0"/>
    </xf>
    <xf numFmtId="0" fontId="47" fillId="2" borderId="56" xfId="0" applyFont="1" applyFill="1" applyBorder="1" applyAlignment="1" applyProtection="1">
      <alignment horizontal="center" vertical="center" wrapText="1"/>
      <protection locked="0"/>
    </xf>
    <xf numFmtId="41" fontId="125" fillId="2" borderId="6" xfId="0" applyNumberFormat="1" applyFont="1" applyFill="1" applyBorder="1" applyAlignment="1" applyProtection="1">
      <alignment vertical="center" wrapText="1"/>
      <protection locked="0"/>
    </xf>
    <xf numFmtId="192" fontId="125" fillId="2" borderId="3" xfId="0" applyNumberFormat="1" applyFont="1" applyFill="1" applyBorder="1" applyAlignment="1" applyProtection="1">
      <alignment vertical="center" wrapText="1"/>
      <protection locked="0"/>
    </xf>
    <xf numFmtId="184" fontId="125" fillId="2" borderId="4" xfId="0" applyNumberFormat="1" applyFont="1" applyFill="1" applyBorder="1" applyAlignment="1" applyProtection="1">
      <alignment vertical="center" wrapText="1"/>
      <protection locked="0"/>
    </xf>
    <xf numFmtId="184" fontId="125" fillId="2" borderId="40" xfId="0" applyNumberFormat="1" applyFont="1" applyFill="1" applyBorder="1" applyAlignment="1" applyProtection="1">
      <alignment vertical="center" wrapText="1"/>
      <protection locked="0"/>
    </xf>
    <xf numFmtId="184" fontId="125" fillId="2" borderId="56" xfId="0" applyNumberFormat="1" applyFont="1" applyFill="1" applyBorder="1" applyAlignment="1" applyProtection="1">
      <alignment vertical="center" wrapText="1"/>
      <protection locked="0"/>
    </xf>
    <xf numFmtId="41" fontId="48" fillId="2" borderId="48" xfId="0" applyNumberFormat="1" applyFont="1" applyFill="1" applyBorder="1" applyAlignment="1" applyProtection="1">
      <alignment vertical="center" wrapText="1"/>
    </xf>
    <xf numFmtId="192" fontId="48" fillId="2" borderId="3" xfId="0" applyNumberFormat="1" applyFont="1" applyFill="1" applyBorder="1" applyAlignment="1" applyProtection="1">
      <alignment vertical="center" wrapText="1"/>
    </xf>
    <xf numFmtId="41" fontId="48" fillId="2" borderId="3" xfId="0" applyNumberFormat="1" applyFont="1" applyFill="1" applyBorder="1" applyAlignment="1" applyProtection="1">
      <alignment vertical="center" wrapText="1"/>
    </xf>
    <xf numFmtId="0" fontId="47" fillId="2" borderId="17" xfId="0" applyFont="1" applyFill="1" applyBorder="1" applyAlignment="1" applyProtection="1">
      <alignment horizontal="center" vertical="center" wrapText="1"/>
      <protection locked="0"/>
    </xf>
    <xf numFmtId="41" fontId="48" fillId="2" borderId="39" xfId="0" applyNumberFormat="1" applyFont="1" applyFill="1" applyBorder="1" applyAlignment="1" applyProtection="1">
      <alignment horizontal="right" vertical="center" wrapText="1"/>
    </xf>
    <xf numFmtId="192" fontId="48" fillId="2" borderId="9" xfId="0" applyNumberFormat="1" applyFont="1" applyFill="1" applyBorder="1" applyAlignment="1" applyProtection="1">
      <alignment horizontal="right" vertical="center" wrapText="1"/>
    </xf>
    <xf numFmtId="41" fontId="48" fillId="2" borderId="9" xfId="0" applyNumberFormat="1" applyFont="1" applyFill="1" applyBorder="1" applyAlignment="1" applyProtection="1">
      <alignment horizontal="right" vertical="center" wrapText="1"/>
    </xf>
    <xf numFmtId="0" fontId="48" fillId="2" borderId="9" xfId="0" applyFont="1" applyFill="1" applyBorder="1" applyAlignment="1" applyProtection="1">
      <alignment horizontal="right" vertical="center" wrapText="1"/>
      <protection locked="0"/>
    </xf>
    <xf numFmtId="0" fontId="48" fillId="2" borderId="51" xfId="0" applyFont="1" applyFill="1" applyBorder="1" applyAlignment="1" applyProtection="1">
      <alignment horizontal="right" vertical="center" wrapText="1"/>
      <protection locked="0"/>
    </xf>
    <xf numFmtId="41" fontId="125" fillId="2" borderId="17" xfId="0" applyNumberFormat="1" applyFont="1" applyFill="1" applyBorder="1" applyAlignment="1" applyProtection="1">
      <alignment horizontal="right" vertical="center" wrapText="1"/>
      <protection locked="0"/>
    </xf>
    <xf numFmtId="192" fontId="125" fillId="2" borderId="9" xfId="0" applyNumberFormat="1" applyFont="1" applyFill="1" applyBorder="1" applyAlignment="1" applyProtection="1">
      <alignment horizontal="right" vertical="center" wrapText="1"/>
      <protection locked="0"/>
    </xf>
    <xf numFmtId="184" fontId="125" fillId="2" borderId="8" xfId="0" applyNumberFormat="1" applyFont="1" applyFill="1" applyBorder="1" applyAlignment="1" applyProtection="1">
      <alignment horizontal="right" vertical="center" wrapText="1"/>
      <protection locked="0"/>
    </xf>
    <xf numFmtId="184" fontId="125" fillId="2" borderId="77" xfId="0" applyNumberFormat="1" applyFont="1" applyFill="1" applyBorder="1" applyAlignment="1" applyProtection="1">
      <alignment horizontal="right" vertical="center" wrapText="1"/>
      <protection locked="0"/>
    </xf>
    <xf numFmtId="184" fontId="125" fillId="2" borderId="51" xfId="0" applyNumberFormat="1" applyFont="1" applyFill="1" applyBorder="1" applyAlignment="1" applyProtection="1">
      <alignment horizontal="right" vertical="center" wrapText="1"/>
      <protection locked="0"/>
    </xf>
    <xf numFmtId="185" fontId="125" fillId="2" borderId="8" xfId="0" applyNumberFormat="1" applyFont="1" applyFill="1" applyBorder="1" applyAlignment="1" applyProtection="1">
      <alignment horizontal="right" vertical="center" wrapText="1"/>
      <protection locked="0"/>
    </xf>
    <xf numFmtId="41" fontId="48" fillId="2" borderId="11" xfId="0" applyNumberFormat="1" applyFont="1" applyFill="1" applyBorder="1" applyAlignment="1" applyProtection="1">
      <alignment horizontal="right" vertical="center" wrapText="1"/>
    </xf>
    <xf numFmtId="192" fontId="48" fillId="2" borderId="1" xfId="0" applyNumberFormat="1" applyFont="1" applyFill="1" applyBorder="1" applyAlignment="1" applyProtection="1">
      <alignment horizontal="right" vertical="center" wrapText="1"/>
    </xf>
    <xf numFmtId="41" fontId="48" fillId="2" borderId="1" xfId="0" applyNumberFormat="1" applyFont="1" applyFill="1" applyBorder="1" applyAlignment="1" applyProtection="1">
      <alignment horizontal="right" vertical="center" wrapText="1"/>
    </xf>
    <xf numFmtId="0" fontId="48" fillId="2" borderId="1" xfId="0" applyFont="1" applyFill="1" applyBorder="1" applyAlignment="1" applyProtection="1">
      <alignment horizontal="right" vertical="center" wrapText="1"/>
      <protection locked="0"/>
    </xf>
    <xf numFmtId="0" fontId="48" fillId="2" borderId="55" xfId="0" applyFont="1" applyFill="1" applyBorder="1" applyAlignment="1" applyProtection="1">
      <alignment horizontal="right" vertical="center" wrapText="1"/>
      <protection locked="0"/>
    </xf>
    <xf numFmtId="41" fontId="125" fillId="2" borderId="5" xfId="0" applyNumberFormat="1" applyFont="1" applyFill="1" applyBorder="1" applyAlignment="1" applyProtection="1">
      <alignment horizontal="right" vertical="center" wrapText="1"/>
      <protection locked="0"/>
    </xf>
    <xf numFmtId="192" fontId="125" fillId="2" borderId="1" xfId="0" applyNumberFormat="1" applyFont="1" applyFill="1" applyBorder="1" applyAlignment="1" applyProtection="1">
      <alignment horizontal="right" vertical="center" wrapText="1"/>
      <protection locked="0"/>
    </xf>
    <xf numFmtId="184" fontId="125" fillId="2" borderId="2" xfId="0" applyNumberFormat="1" applyFont="1" applyFill="1" applyBorder="1" applyAlignment="1" applyProtection="1">
      <alignment horizontal="right" vertical="center" wrapText="1"/>
      <protection locked="0"/>
    </xf>
    <xf numFmtId="184" fontId="125" fillId="2" borderId="42" xfId="0" applyNumberFormat="1" applyFont="1" applyFill="1" applyBorder="1" applyAlignment="1" applyProtection="1">
      <alignment horizontal="right" vertical="center" wrapText="1"/>
      <protection locked="0"/>
    </xf>
    <xf numFmtId="184" fontId="125" fillId="2" borderId="55" xfId="0" applyNumberFormat="1" applyFont="1" applyFill="1" applyBorder="1" applyAlignment="1" applyProtection="1">
      <alignment horizontal="right" vertical="center" wrapText="1"/>
      <protection locked="0"/>
    </xf>
    <xf numFmtId="185" fontId="125" fillId="2" borderId="2" xfId="0" applyNumberFormat="1" applyFont="1" applyFill="1" applyBorder="1" applyAlignment="1" applyProtection="1">
      <alignment horizontal="right" vertical="center" wrapText="1"/>
      <protection locked="0"/>
    </xf>
    <xf numFmtId="189" fontId="36" fillId="2" borderId="0" xfId="0" applyNumberFormat="1" applyFont="1" applyFill="1" applyAlignment="1" applyProtection="1">
      <alignment horizontal="center" vertical="center" wrapText="1"/>
      <protection locked="0"/>
    </xf>
    <xf numFmtId="185" fontId="125" fillId="2" borderId="55" xfId="0" applyNumberFormat="1" applyFont="1" applyFill="1" applyBorder="1" applyAlignment="1" applyProtection="1">
      <alignment horizontal="right" vertical="center" wrapText="1"/>
      <protection locked="0"/>
    </xf>
    <xf numFmtId="0" fontId="48" fillId="2" borderId="11" xfId="0" applyFont="1" applyFill="1" applyBorder="1" applyAlignment="1" applyProtection="1">
      <alignment horizontal="right" vertical="center" wrapText="1"/>
      <protection locked="0"/>
    </xf>
    <xf numFmtId="3" fontId="48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72" fillId="2" borderId="9" xfId="0" applyFont="1" applyFill="1" applyBorder="1" applyAlignment="1" applyProtection="1">
      <alignment horizontal="center" vertical="center"/>
      <protection locked="0"/>
    </xf>
    <xf numFmtId="0" fontId="72" fillId="2" borderId="1" xfId="0" applyFont="1" applyFill="1" applyBorder="1" applyAlignment="1" applyProtection="1">
      <alignment horizontal="center" vertical="center"/>
      <protection locked="0"/>
    </xf>
    <xf numFmtId="0" fontId="72" fillId="2" borderId="10" xfId="0" applyFont="1" applyFill="1" applyBorder="1" applyAlignment="1" applyProtection="1">
      <alignment horizontal="center" vertical="center"/>
      <protection locked="0"/>
    </xf>
    <xf numFmtId="187" fontId="48" fillId="2" borderId="11" xfId="0" applyNumberFormat="1" applyFont="1" applyFill="1" applyBorder="1" applyAlignment="1" applyProtection="1">
      <alignment horizontal="right" vertical="center" wrapText="1"/>
      <protection locked="0"/>
    </xf>
    <xf numFmtId="197" fontId="125" fillId="2" borderId="55" xfId="0" applyNumberFormat="1" applyFont="1" applyFill="1" applyBorder="1" applyAlignment="1" applyProtection="1">
      <alignment horizontal="right" vertical="center" wrapText="1"/>
      <protection locked="0"/>
    </xf>
    <xf numFmtId="192" fontId="125" fillId="2" borderId="2" xfId="0" applyNumberFormat="1" applyFont="1" applyFill="1" applyBorder="1" applyAlignment="1" applyProtection="1">
      <alignment horizontal="right" vertical="center" wrapText="1"/>
      <protection locked="0"/>
    </xf>
    <xf numFmtId="193" fontId="125" fillId="2" borderId="42" xfId="0" applyNumberFormat="1" applyFont="1" applyFill="1" applyBorder="1" applyAlignment="1" applyProtection="1">
      <alignment horizontal="right" vertical="center" wrapText="1"/>
      <protection locked="0"/>
    </xf>
    <xf numFmtId="192" fontId="125" fillId="2" borderId="55" xfId="0" applyNumberFormat="1" applyFont="1" applyFill="1" applyBorder="1" applyAlignment="1" applyProtection="1">
      <alignment horizontal="right" vertical="center" wrapText="1"/>
      <protection locked="0"/>
    </xf>
    <xf numFmtId="41" fontId="48" fillId="2" borderId="11" xfId="0" applyNumberFormat="1" applyFont="1" applyFill="1" applyBorder="1" applyAlignment="1" applyProtection="1">
      <alignment horizontal="right" vertical="center" wrapText="1"/>
      <protection locked="0"/>
    </xf>
    <xf numFmtId="183" fontId="48" fillId="2" borderId="11" xfId="0" applyNumberFormat="1" applyFont="1" applyFill="1" applyBorder="1" applyAlignment="1" applyProtection="1">
      <alignment horizontal="right" vertical="center" wrapText="1"/>
      <protection locked="0"/>
    </xf>
    <xf numFmtId="0" fontId="48" fillId="2" borderId="1" xfId="0" quotePrefix="1" applyFont="1" applyFill="1" applyBorder="1" applyAlignment="1" applyProtection="1">
      <alignment horizontal="right" vertical="center" wrapText="1"/>
      <protection locked="0"/>
    </xf>
    <xf numFmtId="0" fontId="48" fillId="2" borderId="55" xfId="0" quotePrefix="1" applyFont="1" applyFill="1" applyBorder="1" applyAlignment="1" applyProtection="1">
      <alignment horizontal="right" vertical="center" wrapText="1"/>
      <protection locked="0"/>
    </xf>
    <xf numFmtId="41" fontId="48" fillId="2" borderId="48" xfId="0" applyNumberFormat="1" applyFont="1" applyFill="1" applyBorder="1" applyAlignment="1" applyProtection="1">
      <alignment horizontal="right" vertical="center" wrapText="1"/>
    </xf>
    <xf numFmtId="192" fontId="48" fillId="2" borderId="3" xfId="0" applyNumberFormat="1" applyFont="1" applyFill="1" applyBorder="1" applyAlignment="1" applyProtection="1">
      <alignment horizontal="right" vertical="center" wrapText="1"/>
    </xf>
    <xf numFmtId="0" fontId="48" fillId="2" borderId="3" xfId="0" applyFont="1" applyFill="1" applyBorder="1" applyAlignment="1" applyProtection="1">
      <alignment horizontal="right" vertical="center" wrapText="1"/>
      <protection locked="0"/>
    </xf>
    <xf numFmtId="0" fontId="48" fillId="2" borderId="56" xfId="0" applyFont="1" applyFill="1" applyBorder="1" applyAlignment="1" applyProtection="1">
      <alignment horizontal="right" vertical="center" wrapText="1"/>
      <protection locked="0"/>
    </xf>
    <xf numFmtId="41" fontId="125" fillId="2" borderId="1" xfId="29" applyNumberFormat="1" applyFont="1" applyFill="1" applyBorder="1" applyAlignment="1" applyProtection="1">
      <alignment horizontal="right" vertical="center" wrapText="1"/>
      <protection locked="0"/>
    </xf>
    <xf numFmtId="192" fontId="125" fillId="2" borderId="1" xfId="29" applyNumberFormat="1" applyFont="1" applyFill="1" applyBorder="1" applyAlignment="1" applyProtection="1">
      <alignment horizontal="right" vertical="center" wrapText="1"/>
      <protection locked="0"/>
    </xf>
    <xf numFmtId="184" fontId="125" fillId="2" borderId="55" xfId="29" applyNumberFormat="1" applyFont="1" applyFill="1" applyBorder="1" applyAlignment="1" applyProtection="1">
      <alignment horizontal="right" vertical="center" wrapText="1"/>
      <protection locked="0"/>
    </xf>
    <xf numFmtId="192" fontId="125" fillId="2" borderId="40" xfId="0" applyNumberFormat="1" applyFont="1" applyFill="1" applyBorder="1" applyAlignment="1" applyProtection="1">
      <alignment horizontal="right" vertical="center" wrapText="1"/>
      <protection locked="0"/>
    </xf>
    <xf numFmtId="192" fontId="125" fillId="2" borderId="56" xfId="0" applyNumberFormat="1" applyFont="1" applyFill="1" applyBorder="1" applyAlignment="1" applyProtection="1">
      <alignment horizontal="right" vertical="center" wrapText="1"/>
      <protection locked="0"/>
    </xf>
    <xf numFmtId="192" fontId="125" fillId="2" borderId="4" xfId="0" applyNumberFormat="1" applyFont="1" applyFill="1" applyBorder="1" applyAlignment="1" applyProtection="1">
      <alignment horizontal="right" vertical="center" wrapText="1"/>
      <protection locked="0"/>
    </xf>
    <xf numFmtId="185" fontId="125" fillId="2" borderId="4" xfId="0" applyNumberFormat="1" applyFont="1" applyFill="1" applyBorder="1" applyAlignment="1" applyProtection="1">
      <alignment horizontal="right" vertical="center" wrapText="1"/>
      <protection locked="0"/>
    </xf>
    <xf numFmtId="41" fontId="36" fillId="2" borderId="0" xfId="0" applyNumberFormat="1" applyFont="1" applyFill="1" applyAlignment="1" applyProtection="1">
      <alignment wrapText="1"/>
      <protection locked="0"/>
    </xf>
    <xf numFmtId="192" fontId="36" fillId="2" borderId="0" xfId="0" applyNumberFormat="1" applyFont="1" applyFill="1" applyAlignment="1" applyProtection="1">
      <alignment wrapText="1"/>
      <protection locked="0"/>
    </xf>
    <xf numFmtId="0" fontId="0" fillId="2" borderId="0" xfId="0" applyFill="1"/>
    <xf numFmtId="0" fontId="21" fillId="2" borderId="0" xfId="0" applyFont="1" applyFill="1" applyAlignment="1">
      <alignment vertical="center" wrapText="1"/>
    </xf>
    <xf numFmtId="0" fontId="21" fillId="2" borderId="0" xfId="0" applyFont="1" applyFill="1" applyAlignment="1">
      <alignment vertical="center"/>
    </xf>
    <xf numFmtId="192" fontId="21" fillId="2" borderId="0" xfId="0" applyNumberFormat="1" applyFont="1" applyFill="1" applyAlignment="1">
      <alignment vertical="center"/>
    </xf>
    <xf numFmtId="41" fontId="21" fillId="2" borderId="0" xfId="0" applyNumberFormat="1" applyFont="1" applyFill="1" applyAlignment="1">
      <alignment vertical="center"/>
    </xf>
    <xf numFmtId="0" fontId="14" fillId="2" borderId="0" xfId="0" applyFont="1" applyFill="1"/>
    <xf numFmtId="0" fontId="0" fillId="2" borderId="0" xfId="0" applyFill="1" applyAlignment="1">
      <alignment wrapText="1"/>
    </xf>
    <xf numFmtId="192" fontId="0" fillId="2" borderId="0" xfId="0" applyNumberFormat="1" applyFill="1"/>
    <xf numFmtId="41" fontId="0" fillId="2" borderId="0" xfId="0" applyNumberFormat="1" applyFill="1"/>
    <xf numFmtId="0" fontId="53" fillId="2" borderId="1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right" vertical="center"/>
    </xf>
    <xf numFmtId="192" fontId="53" fillId="2" borderId="1" xfId="0" applyNumberFormat="1" applyFont="1" applyFill="1" applyBorder="1" applyAlignment="1">
      <alignment horizontal="right" vertical="center"/>
    </xf>
    <xf numFmtId="193" fontId="53" fillId="2" borderId="1" xfId="0" applyNumberFormat="1" applyFont="1" applyFill="1" applyBorder="1" applyAlignment="1">
      <alignment horizontal="right" vertical="center"/>
    </xf>
    <xf numFmtId="0" fontId="53" fillId="2" borderId="2" xfId="0" applyFont="1" applyFill="1" applyBorder="1" applyAlignment="1">
      <alignment horizontal="left" vertical="center"/>
    </xf>
    <xf numFmtId="0" fontId="22" fillId="2" borderId="0" xfId="0" applyFont="1" applyFill="1"/>
    <xf numFmtId="0" fontId="34" fillId="2" borderId="0" xfId="0" applyFont="1" applyFill="1" applyAlignment="1">
      <alignment wrapText="1"/>
    </xf>
    <xf numFmtId="0" fontId="43" fillId="2" borderId="0" xfId="0" applyFont="1" applyFill="1" applyAlignment="1">
      <alignment horizontal="center" vertical="center"/>
    </xf>
    <xf numFmtId="0" fontId="23" fillId="2" borderId="0" xfId="0" applyFont="1" applyFill="1" applyAlignment="1">
      <alignment horizontal="center" vertical="center"/>
    </xf>
    <xf numFmtId="0" fontId="23" fillId="2" borderId="0" xfId="0" applyFont="1" applyFill="1"/>
    <xf numFmtId="0" fontId="28" fillId="2" borderId="10" xfId="0" applyFont="1" applyFill="1" applyBorder="1" applyAlignment="1">
      <alignment horizontal="center" vertical="center" wrapText="1"/>
    </xf>
    <xf numFmtId="195" fontId="28" fillId="2" borderId="10" xfId="0" applyNumberFormat="1" applyFont="1" applyFill="1" applyBorder="1" applyAlignment="1">
      <alignment horizontal="center" vertical="center" wrapText="1"/>
    </xf>
    <xf numFmtId="192" fontId="29" fillId="2" borderId="1" xfId="0" applyNumberFormat="1" applyFont="1" applyFill="1" applyBorder="1" applyAlignment="1">
      <alignment horizontal="right" vertical="center" wrapText="1"/>
    </xf>
    <xf numFmtId="193" fontId="29" fillId="2" borderId="1" xfId="0" applyNumberFormat="1" applyFont="1" applyFill="1" applyBorder="1" applyAlignment="1">
      <alignment horizontal="right" vertical="center" wrapText="1"/>
    </xf>
    <xf numFmtId="0" fontId="78" fillId="2" borderId="1" xfId="0" applyNumberFormat="1" applyFont="1" applyFill="1" applyBorder="1" applyAlignment="1">
      <alignment horizontal="center" vertical="center" wrapText="1"/>
    </xf>
    <xf numFmtId="0" fontId="0" fillId="2" borderId="0" xfId="0" applyFont="1" applyFill="1" applyAlignment="1">
      <alignment wrapText="1"/>
    </xf>
    <xf numFmtId="0" fontId="33" fillId="2" borderId="1" xfId="0" quotePrefix="1" applyFont="1" applyFill="1" applyBorder="1" applyAlignment="1">
      <alignment horizontal="center" vertical="center" wrapText="1"/>
    </xf>
    <xf numFmtId="0" fontId="78" fillId="2" borderId="3" xfId="0" applyNumberFormat="1" applyFont="1" applyFill="1" applyBorder="1" applyAlignment="1">
      <alignment horizontal="center" vertical="center" wrapText="1"/>
    </xf>
    <xf numFmtId="0" fontId="55" fillId="2" borderId="3" xfId="0" applyNumberFormat="1" applyFont="1" applyFill="1" applyBorder="1" applyAlignment="1">
      <alignment horizontal="center" vertical="center" wrapText="1"/>
    </xf>
    <xf numFmtId="0" fontId="33" fillId="2" borderId="3" xfId="0" applyNumberFormat="1" applyFont="1" applyFill="1" applyBorder="1" applyAlignment="1">
      <alignment horizontal="center" vertical="center" wrapText="1"/>
    </xf>
    <xf numFmtId="192" fontId="33" fillId="2" borderId="3" xfId="0" applyNumberFormat="1" applyFont="1" applyFill="1" applyBorder="1" applyAlignment="1">
      <alignment horizontal="right" vertical="center" wrapText="1"/>
    </xf>
    <xf numFmtId="41" fontId="33" fillId="2" borderId="3" xfId="0" applyNumberFormat="1" applyFont="1" applyFill="1" applyBorder="1" applyAlignment="1">
      <alignment horizontal="center" vertical="center" wrapText="1"/>
    </xf>
    <xf numFmtId="0" fontId="33" fillId="2" borderId="4" xfId="0" applyNumberFormat="1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/>
    </xf>
    <xf numFmtId="195" fontId="29" fillId="2" borderId="10" xfId="0" applyNumberFormat="1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/>
      <protection locked="0"/>
    </xf>
    <xf numFmtId="195" fontId="29" fillId="2" borderId="1" xfId="0" applyNumberFormat="1" applyFont="1" applyFill="1" applyBorder="1" applyAlignment="1" applyProtection="1">
      <alignment horizontal="center" vertical="center"/>
      <protection locked="0"/>
    </xf>
    <xf numFmtId="0" fontId="29" fillId="2" borderId="1" xfId="0" applyFont="1" applyFill="1" applyBorder="1" applyAlignment="1" applyProtection="1">
      <alignment horizontal="center" vertical="center" wrapText="1"/>
      <protection locked="0"/>
    </xf>
    <xf numFmtId="0" fontId="29" fillId="2" borderId="6" xfId="0" applyFont="1" applyFill="1" applyBorder="1" applyAlignment="1" applyProtection="1">
      <alignment horizontal="center" vertical="center"/>
      <protection locked="0"/>
    </xf>
    <xf numFmtId="184" fontId="33" fillId="2" borderId="3" xfId="0" applyNumberFormat="1" applyFont="1" applyFill="1" applyBorder="1" applyAlignment="1" applyProtection="1">
      <alignment vertical="center"/>
      <protection locked="0"/>
    </xf>
    <xf numFmtId="189" fontId="33" fillId="2" borderId="3" xfId="0" applyNumberFormat="1" applyFont="1" applyFill="1" applyBorder="1" applyAlignment="1" applyProtection="1">
      <alignment vertical="center"/>
      <protection locked="0"/>
    </xf>
    <xf numFmtId="184" fontId="33" fillId="2" borderId="3" xfId="0" quotePrefix="1" applyNumberFormat="1" applyFont="1" applyFill="1" applyBorder="1" applyAlignment="1" applyProtection="1">
      <alignment vertical="center"/>
      <protection locked="0"/>
    </xf>
    <xf numFmtId="189" fontId="33" fillId="2" borderId="3" xfId="0" quotePrefix="1" applyNumberFormat="1" applyFont="1" applyFill="1" applyBorder="1" applyAlignment="1" applyProtection="1">
      <alignment vertical="center"/>
      <protection locked="0"/>
    </xf>
    <xf numFmtId="185" fontId="79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33" fillId="2" borderId="0" xfId="0" applyFont="1" applyFill="1" applyAlignment="1">
      <alignment wrapText="1"/>
    </xf>
    <xf numFmtId="192" fontId="33" fillId="2" borderId="0" xfId="0" applyNumberFormat="1" applyFont="1" applyFill="1" applyAlignment="1">
      <alignment wrapText="1"/>
    </xf>
    <xf numFmtId="41" fontId="33" fillId="2" borderId="0" xfId="0" applyNumberFormat="1" applyFont="1" applyFill="1" applyAlignment="1">
      <alignment wrapText="1"/>
    </xf>
    <xf numFmtId="0" fontId="14" fillId="2" borderId="0" xfId="0" applyFont="1" applyFill="1" applyAlignment="1">
      <alignment wrapText="1"/>
    </xf>
    <xf numFmtId="192" fontId="0" fillId="2" borderId="0" xfId="0" applyNumberFormat="1" applyFill="1" applyAlignment="1">
      <alignment wrapText="1"/>
    </xf>
    <xf numFmtId="41" fontId="0" fillId="2" borderId="0" xfId="0" applyNumberFormat="1" applyFill="1" applyAlignment="1">
      <alignment wrapText="1"/>
    </xf>
    <xf numFmtId="0" fontId="14" fillId="2" borderId="0" xfId="0" applyFont="1" applyFill="1" applyAlignment="1">
      <alignment horizontal="right"/>
    </xf>
    <xf numFmtId="3" fontId="14" fillId="2" borderId="0" xfId="0" applyNumberFormat="1" applyFont="1" applyFill="1" applyAlignment="1">
      <alignment horizontal="right"/>
    </xf>
    <xf numFmtId="0" fontId="29" fillId="2" borderId="1" xfId="0" applyFont="1" applyFill="1" applyBorder="1" applyAlignment="1">
      <alignment horizontal="center" vertical="center"/>
    </xf>
    <xf numFmtId="0" fontId="22" fillId="2" borderId="0" xfId="0" applyFont="1" applyFill="1" applyAlignment="1">
      <alignment wrapText="1"/>
    </xf>
    <xf numFmtId="0" fontId="14" fillId="2" borderId="0" xfId="0" applyFont="1" applyFill="1" applyAlignment="1">
      <alignment horizontal="right" wrapText="1"/>
    </xf>
    <xf numFmtId="3" fontId="14" fillId="2" borderId="0" xfId="0" applyNumberFormat="1" applyFont="1" applyFill="1" applyAlignment="1">
      <alignment horizontal="right" wrapText="1"/>
    </xf>
    <xf numFmtId="41" fontId="45" fillId="2" borderId="0" xfId="3" applyNumberFormat="1" applyFont="1" applyFill="1" applyAlignment="1" applyProtection="1">
      <alignment horizontal="center" vertical="center"/>
      <protection locked="0"/>
    </xf>
    <xf numFmtId="0" fontId="46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41" fontId="28" fillId="2" borderId="1" xfId="0" applyNumberFormat="1" applyFont="1" applyFill="1" applyBorder="1" applyAlignment="1" applyProtection="1">
      <alignment horizontal="right" vertical="center" wrapText="1"/>
      <protection locked="0"/>
    </xf>
    <xf numFmtId="41" fontId="23" fillId="2" borderId="5" xfId="0" applyNumberFormat="1" applyFont="1" applyFill="1" applyBorder="1" applyAlignment="1" applyProtection="1">
      <alignment horizontal="right" vertical="center" wrapText="1"/>
      <protection locked="0"/>
    </xf>
    <xf numFmtId="41" fontId="23" fillId="2" borderId="2" xfId="0" applyNumberFormat="1" applyFont="1" applyFill="1" applyBorder="1" applyAlignment="1" applyProtection="1">
      <alignment horizontal="right" vertical="center" wrapText="1"/>
      <protection locked="0"/>
    </xf>
    <xf numFmtId="0" fontId="23" fillId="2" borderId="11" xfId="0" applyFont="1" applyFill="1" applyBorder="1" applyAlignment="1" applyProtection="1">
      <alignment horizontal="right" vertical="center" wrapText="1"/>
    </xf>
    <xf numFmtId="0" fontId="23" fillId="2" borderId="2" xfId="0" applyFont="1" applyFill="1" applyBorder="1" applyAlignment="1" applyProtection="1">
      <alignment horizontal="right" wrapText="1"/>
      <protection locked="0"/>
    </xf>
    <xf numFmtId="0" fontId="23" fillId="2" borderId="2" xfId="0" applyFont="1" applyFill="1" applyBorder="1" applyAlignment="1" applyProtection="1">
      <alignment horizontal="right" vertical="center" wrapText="1"/>
      <protection locked="0"/>
    </xf>
    <xf numFmtId="0" fontId="28" fillId="2" borderId="71" xfId="0" applyFont="1" applyFill="1" applyBorder="1" applyAlignment="1" applyProtection="1">
      <alignment horizontal="center" vertical="center" wrapText="1"/>
      <protection locked="0"/>
    </xf>
    <xf numFmtId="41" fontId="23" fillId="2" borderId="5" xfId="0" applyNumberFormat="1" applyFont="1" applyFill="1" applyBorder="1" applyAlignment="1" applyProtection="1">
      <alignment horizontal="center" vertical="center" wrapText="1"/>
      <protection locked="0"/>
    </xf>
    <xf numFmtId="41" fontId="23" fillId="2" borderId="1" xfId="0" applyNumberFormat="1" applyFont="1" applyFill="1" applyBorder="1" applyAlignment="1" applyProtection="1">
      <alignment horizontal="center" vertical="center" wrapText="1"/>
      <protection locked="0"/>
    </xf>
    <xf numFmtId="41" fontId="23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</xf>
    <xf numFmtId="192" fontId="23" fillId="2" borderId="1" xfId="0" applyNumberFormat="1" applyFont="1" applyFill="1" applyBorder="1" applyAlignment="1" applyProtection="1">
      <alignment horizontal="center" vertical="center" wrapText="1"/>
    </xf>
    <xf numFmtId="41" fontId="23" fillId="2" borderId="1" xfId="0" applyNumberFormat="1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wrapText="1"/>
      <protection locked="0"/>
    </xf>
    <xf numFmtId="0" fontId="0" fillId="2" borderId="3" xfId="0" applyFont="1" applyFill="1" applyBorder="1" applyAlignment="1" applyProtection="1">
      <alignment horizontal="center" vertical="center"/>
      <protection locked="0"/>
    </xf>
    <xf numFmtId="41" fontId="0" fillId="2" borderId="3" xfId="58" applyFont="1" applyFill="1" applyBorder="1" applyAlignment="1" applyProtection="1">
      <alignment horizontal="center" vertical="center"/>
      <protection locked="0"/>
    </xf>
    <xf numFmtId="0" fontId="0" fillId="2" borderId="3" xfId="0" quotePrefix="1" applyFill="1" applyBorder="1" applyAlignment="1" applyProtection="1">
      <alignment horizontal="center" vertical="center"/>
      <protection locked="0"/>
    </xf>
    <xf numFmtId="0" fontId="22" fillId="2" borderId="3" xfId="0" quotePrefix="1" applyFont="1" applyFill="1" applyBorder="1" applyAlignment="1" applyProtection="1">
      <alignment horizontal="center" vertical="center"/>
      <protection locked="0"/>
    </xf>
    <xf numFmtId="0" fontId="22" fillId="2" borderId="56" xfId="0" quotePrefix="1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41" fontId="23" fillId="2" borderId="2" xfId="2" applyFont="1" applyFill="1" applyBorder="1" applyAlignment="1" applyProtection="1">
      <alignment horizontal="right" vertical="center" wrapText="1"/>
      <protection locked="0"/>
    </xf>
    <xf numFmtId="0" fontId="37" fillId="2" borderId="0" xfId="0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37" fillId="2" borderId="1" xfId="0" applyFont="1" applyFill="1" applyBorder="1" applyAlignment="1" applyProtection="1">
      <alignment horizontal="center" vertical="center"/>
      <protection locked="0"/>
    </xf>
    <xf numFmtId="0" fontId="23" fillId="2" borderId="11" xfId="0" quotePrefix="1" applyFont="1" applyFill="1" applyBorder="1" applyAlignment="1" applyProtection="1">
      <alignment horizontal="center" vertical="center" wrapText="1"/>
    </xf>
    <xf numFmtId="0" fontId="23" fillId="2" borderId="2" xfId="0" applyFont="1" applyFill="1" applyBorder="1" applyAlignment="1" applyProtection="1">
      <alignment horizontal="center" wrapText="1"/>
      <protection locked="0"/>
    </xf>
    <xf numFmtId="0" fontId="61" fillId="2" borderId="0" xfId="0" applyFont="1" applyFill="1" applyBorder="1" applyAlignment="1" applyProtection="1">
      <alignment horizontal="center" vertical="center"/>
      <protection locked="0"/>
    </xf>
    <xf numFmtId="0" fontId="22" fillId="2" borderId="0" xfId="0" applyFont="1" applyFill="1" applyBorder="1" applyAlignment="1" applyProtection="1">
      <alignment vertical="center"/>
      <protection locked="0"/>
    </xf>
    <xf numFmtId="0" fontId="22" fillId="2" borderId="0" xfId="0" applyFont="1" applyFill="1" applyBorder="1" applyAlignment="1" applyProtection="1">
      <alignment horizontal="center" vertical="center"/>
      <protection locked="0"/>
    </xf>
    <xf numFmtId="189" fontId="0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ont="1" applyFill="1" applyBorder="1" applyAlignment="1" applyProtection="1">
      <alignment wrapText="1"/>
      <protection locked="0"/>
    </xf>
    <xf numFmtId="0" fontId="28" fillId="2" borderId="75" xfId="0" applyFont="1" applyFill="1" applyBorder="1" applyAlignment="1" applyProtection="1">
      <alignment horizontal="center" vertical="center" wrapText="1"/>
      <protection locked="0"/>
    </xf>
    <xf numFmtId="41" fontId="23" fillId="2" borderId="6" xfId="0" applyNumberFormat="1" applyFont="1" applyFill="1" applyBorder="1" applyAlignment="1" applyProtection="1">
      <alignment horizontal="center" vertical="center" wrapText="1"/>
      <protection locked="0"/>
    </xf>
    <xf numFmtId="41" fontId="23" fillId="2" borderId="3" xfId="0" applyNumberFormat="1" applyFont="1" applyFill="1" applyBorder="1" applyAlignment="1" applyProtection="1">
      <alignment horizontal="center" vertical="center" wrapText="1"/>
      <protection locked="0"/>
    </xf>
    <xf numFmtId="41" fontId="23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2" borderId="48" xfId="0" applyFont="1" applyFill="1" applyBorder="1" applyAlignment="1" applyProtection="1">
      <alignment horizontal="center" vertical="center" wrapText="1"/>
    </xf>
    <xf numFmtId="192" fontId="23" fillId="2" borderId="3" xfId="0" applyNumberFormat="1" applyFont="1" applyFill="1" applyBorder="1" applyAlignment="1" applyProtection="1">
      <alignment horizontal="center" vertical="center" wrapText="1"/>
    </xf>
    <xf numFmtId="41" fontId="23" fillId="2" borderId="3" xfId="0" applyNumberFormat="1" applyFont="1" applyFill="1" applyBorder="1" applyAlignment="1" applyProtection="1">
      <alignment horizontal="center" vertical="center" wrapText="1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14" fillId="2" borderId="0" xfId="0" applyFont="1" applyFill="1" applyAlignment="1" applyProtection="1">
      <alignment wrapText="1"/>
      <protection locked="0"/>
    </xf>
    <xf numFmtId="41" fontId="14" fillId="0" borderId="0" xfId="0" applyNumberFormat="1" applyFont="1" applyProtection="1">
      <protection locked="0"/>
    </xf>
    <xf numFmtId="0" fontId="64" fillId="2" borderId="11" xfId="0" quotePrefix="1" applyFont="1" applyFill="1" applyBorder="1" applyAlignment="1" applyProtection="1">
      <alignment horizontal="center" vertical="center" wrapText="1"/>
      <protection locked="0"/>
    </xf>
    <xf numFmtId="0" fontId="64" fillId="2" borderId="11" xfId="0" applyFont="1" applyFill="1" applyBorder="1" applyAlignment="1" applyProtection="1">
      <alignment horizontal="center" vertical="center"/>
      <protection locked="0"/>
    </xf>
    <xf numFmtId="0" fontId="64" fillId="2" borderId="11" xfId="0" applyFont="1" applyFill="1" applyBorder="1" applyAlignment="1" applyProtection="1">
      <alignment horizontal="center" wrapText="1"/>
      <protection locked="0"/>
    </xf>
    <xf numFmtId="41" fontId="33" fillId="0" borderId="2" xfId="0" applyNumberFormat="1" applyFont="1" applyBorder="1" applyAlignment="1" applyProtection="1">
      <alignment horizontal="center" vertical="center" wrapText="1"/>
      <protection locked="0"/>
    </xf>
    <xf numFmtId="0" fontId="64" fillId="0" borderId="11" xfId="0" applyFont="1" applyBorder="1" applyAlignment="1" applyProtection="1">
      <alignment horizontal="center" wrapText="1"/>
      <protection locked="0"/>
    </xf>
    <xf numFmtId="0" fontId="127" fillId="2" borderId="1" xfId="206" applyFont="1" applyFill="1" applyBorder="1" applyAlignment="1">
      <alignment horizontal="center" vertical="center"/>
    </xf>
    <xf numFmtId="0" fontId="28" fillId="0" borderId="18" xfId="3" applyFont="1" applyFill="1" applyBorder="1" applyAlignment="1" applyProtection="1">
      <alignment horizontal="center" vertical="center"/>
      <protection locked="0"/>
    </xf>
    <xf numFmtId="0" fontId="28" fillId="0" borderId="29" xfId="3" applyFont="1" applyFill="1" applyBorder="1" applyAlignment="1" applyProtection="1">
      <alignment horizontal="center" vertical="center" wrapText="1"/>
      <protection locked="0"/>
    </xf>
    <xf numFmtId="0" fontId="28" fillId="0" borderId="31" xfId="3" applyFont="1" applyFill="1" applyBorder="1" applyAlignment="1" applyProtection="1">
      <alignment horizontal="center" vertical="center"/>
      <protection locked="0"/>
    </xf>
    <xf numFmtId="41" fontId="62" fillId="4" borderId="55" xfId="2" applyFont="1" applyFill="1" applyBorder="1" applyAlignment="1" applyProtection="1">
      <alignment horizontal="center" vertical="center" shrinkToFit="1"/>
      <protection locked="0"/>
    </xf>
    <xf numFmtId="41" fontId="62" fillId="4" borderId="11" xfId="2" applyFont="1" applyFill="1" applyBorder="1" applyAlignment="1" applyProtection="1">
      <alignment horizontal="center" vertical="center" shrinkToFit="1"/>
      <protection locked="0"/>
    </xf>
    <xf numFmtId="0" fontId="40" fillId="0" borderId="0" xfId="3" applyFont="1" applyAlignment="1" applyProtection="1">
      <alignment horizontal="center" vertical="center"/>
      <protection locked="0"/>
    </xf>
    <xf numFmtId="0" fontId="28" fillId="0" borderId="18" xfId="3" applyFont="1" applyFill="1" applyBorder="1" applyAlignment="1" applyProtection="1">
      <alignment horizontal="right" vertical="center"/>
      <protection locked="0"/>
    </xf>
    <xf numFmtId="0" fontId="28" fillId="0" borderId="19" xfId="3" applyFont="1" applyFill="1" applyBorder="1" applyAlignment="1" applyProtection="1">
      <alignment horizontal="center" vertical="center" wrapText="1"/>
      <protection locked="0"/>
    </xf>
    <xf numFmtId="0" fontId="28" fillId="0" borderId="49" xfId="3" applyFont="1" applyFill="1" applyBorder="1" applyAlignment="1" applyProtection="1">
      <alignment horizontal="center" vertical="center"/>
      <protection locked="0"/>
    </xf>
    <xf numFmtId="0" fontId="32" fillId="5" borderId="47" xfId="4" applyFont="1" applyFill="1" applyBorder="1" applyAlignment="1" applyProtection="1">
      <alignment horizontal="left" vertical="top" wrapText="1"/>
      <protection locked="0"/>
    </xf>
    <xf numFmtId="0" fontId="32" fillId="5" borderId="0" xfId="4" applyFont="1" applyFill="1" applyBorder="1" applyAlignment="1" applyProtection="1">
      <alignment horizontal="left" vertical="top" wrapText="1"/>
      <protection locked="0"/>
    </xf>
    <xf numFmtId="0" fontId="32" fillId="5" borderId="58" xfId="4" applyFont="1" applyFill="1" applyBorder="1" applyAlignment="1" applyProtection="1">
      <alignment horizontal="left" vertical="top" wrapText="1"/>
      <protection locked="0"/>
    </xf>
    <xf numFmtId="0" fontId="32" fillId="5" borderId="43" xfId="4" applyFont="1" applyFill="1" applyBorder="1" applyAlignment="1" applyProtection="1">
      <alignment horizontal="left" vertical="top" wrapText="1"/>
      <protection locked="0"/>
    </xf>
    <xf numFmtId="0" fontId="32" fillId="5" borderId="44" xfId="4" applyFont="1" applyFill="1" applyBorder="1" applyAlignment="1" applyProtection="1">
      <alignment horizontal="left" vertical="top" wrapText="1"/>
      <protection locked="0"/>
    </xf>
    <xf numFmtId="0" fontId="32" fillId="5" borderId="59" xfId="4" applyFont="1" applyFill="1" applyBorder="1" applyAlignment="1" applyProtection="1">
      <alignment horizontal="left" vertical="top" wrapText="1"/>
      <protection locked="0"/>
    </xf>
    <xf numFmtId="0" fontId="28" fillId="2" borderId="18" xfId="3" applyFont="1" applyFill="1" applyBorder="1" applyAlignment="1" applyProtection="1">
      <alignment horizontal="center" vertical="center"/>
      <protection locked="0"/>
    </xf>
    <xf numFmtId="0" fontId="28" fillId="2" borderId="29" xfId="3" applyFont="1" applyFill="1" applyBorder="1" applyAlignment="1" applyProtection="1">
      <alignment horizontal="center" vertical="center" wrapText="1"/>
      <protection locked="0"/>
    </xf>
    <xf numFmtId="0" fontId="28" fillId="2" borderId="2" xfId="3" applyFont="1" applyFill="1" applyBorder="1" applyAlignment="1" applyProtection="1">
      <alignment horizontal="center" vertical="center"/>
      <protection locked="0"/>
    </xf>
    <xf numFmtId="0" fontId="41" fillId="2" borderId="0" xfId="3" applyFont="1" applyFill="1" applyAlignment="1" applyProtection="1">
      <alignment horizontal="left" vertical="center"/>
      <protection locked="0"/>
    </xf>
    <xf numFmtId="0" fontId="41" fillId="2" borderId="0" xfId="0" applyFont="1" applyFill="1" applyAlignment="1" applyProtection="1">
      <alignment horizontal="left" vertical="center"/>
      <protection locked="0"/>
    </xf>
    <xf numFmtId="41" fontId="56" fillId="2" borderId="0" xfId="2" applyFont="1" applyFill="1" applyBorder="1" applyAlignment="1" applyProtection="1">
      <alignment horizontal="left" vertical="center" wrapText="1" shrinkToFit="1"/>
      <protection locked="0"/>
    </xf>
    <xf numFmtId="0" fontId="60" fillId="2" borderId="12" xfId="4" applyFont="1" applyFill="1" applyBorder="1" applyAlignment="1" applyProtection="1">
      <alignment vertical="top" wrapText="1"/>
      <protection locked="0"/>
    </xf>
    <xf numFmtId="0" fontId="60" fillId="2" borderId="13" xfId="4" applyFont="1" applyFill="1" applyBorder="1" applyAlignment="1" applyProtection="1">
      <alignment vertical="top" wrapText="1"/>
      <protection locked="0"/>
    </xf>
    <xf numFmtId="0" fontId="60" fillId="2" borderId="57" xfId="4" applyFont="1" applyFill="1" applyBorder="1" applyAlignment="1" applyProtection="1">
      <alignment vertical="top" wrapText="1"/>
      <protection locked="0"/>
    </xf>
    <xf numFmtId="0" fontId="60" fillId="2" borderId="47" xfId="4" applyFont="1" applyFill="1" applyBorder="1" applyAlignment="1" applyProtection="1">
      <alignment vertical="top" wrapText="1"/>
      <protection locked="0"/>
    </xf>
    <xf numFmtId="0" fontId="60" fillId="2" borderId="0" xfId="4" applyFont="1" applyFill="1" applyBorder="1" applyAlignment="1" applyProtection="1">
      <alignment vertical="top" wrapText="1"/>
      <protection locked="0"/>
    </xf>
    <xf numFmtId="0" fontId="60" fillId="2" borderId="58" xfId="4" applyFont="1" applyFill="1" applyBorder="1" applyAlignment="1" applyProtection="1">
      <alignment vertical="top" wrapText="1"/>
      <protection locked="0"/>
    </xf>
    <xf numFmtId="0" fontId="60" fillId="2" borderId="43" xfId="4" applyFont="1" applyFill="1" applyBorder="1" applyAlignment="1" applyProtection="1">
      <alignment vertical="top" wrapText="1"/>
      <protection locked="0"/>
    </xf>
    <xf numFmtId="0" fontId="60" fillId="2" borderId="44" xfId="4" applyFont="1" applyFill="1" applyBorder="1" applyAlignment="1" applyProtection="1">
      <alignment vertical="top" wrapText="1"/>
      <protection locked="0"/>
    </xf>
    <xf numFmtId="0" fontId="60" fillId="2" borderId="59" xfId="4" applyFont="1" applyFill="1" applyBorder="1" applyAlignment="1" applyProtection="1">
      <alignment vertical="top" wrapText="1"/>
      <protection locked="0"/>
    </xf>
    <xf numFmtId="0" fontId="28" fillId="2" borderId="31" xfId="3" applyFont="1" applyFill="1" applyBorder="1" applyAlignment="1" applyProtection="1">
      <alignment horizontal="center" vertical="center"/>
      <protection locked="0"/>
    </xf>
    <xf numFmtId="41" fontId="62" fillId="2" borderId="55" xfId="2" applyFont="1" applyFill="1" applyBorder="1" applyAlignment="1" applyProtection="1">
      <alignment horizontal="center" vertical="center" shrinkToFit="1"/>
      <protection locked="0"/>
    </xf>
    <xf numFmtId="41" fontId="62" fillId="2" borderId="11" xfId="2" applyFont="1" applyFill="1" applyBorder="1" applyAlignment="1" applyProtection="1">
      <alignment horizontal="center" vertical="center" shrinkToFit="1"/>
      <protection locked="0"/>
    </xf>
    <xf numFmtId="0" fontId="48" fillId="2" borderId="20" xfId="0" applyFont="1" applyFill="1" applyBorder="1" applyAlignment="1" applyProtection="1">
      <alignment horizontal="center" vertical="center" wrapText="1"/>
      <protection locked="0"/>
    </xf>
    <xf numFmtId="0" fontId="48" fillId="2" borderId="5" xfId="0" applyFont="1" applyFill="1" applyBorder="1" applyAlignment="1" applyProtection="1">
      <alignment horizontal="center" vertical="center" wrapText="1"/>
      <protection locked="0"/>
    </xf>
    <xf numFmtId="0" fontId="48" fillId="2" borderId="6" xfId="0" applyFont="1" applyFill="1" applyBorder="1" applyAlignment="1" applyProtection="1">
      <alignment horizontal="center" vertical="center" wrapText="1"/>
      <protection locked="0"/>
    </xf>
    <xf numFmtId="0" fontId="48" fillId="2" borderId="18" xfId="0" applyFont="1" applyFill="1" applyBorder="1" applyAlignment="1" applyProtection="1">
      <alignment horizontal="center" vertical="center" wrapText="1"/>
      <protection locked="0"/>
    </xf>
    <xf numFmtId="0" fontId="48" fillId="2" borderId="1" xfId="0" applyFont="1" applyFill="1" applyBorder="1" applyAlignment="1" applyProtection="1">
      <alignment horizontal="center" vertical="center" wrapText="1"/>
      <protection locked="0"/>
    </xf>
    <xf numFmtId="0" fontId="48" fillId="2" borderId="10" xfId="0" applyFont="1" applyFill="1" applyBorder="1" applyAlignment="1" applyProtection="1">
      <alignment horizontal="center" vertical="center" wrapText="1"/>
      <protection locked="0"/>
    </xf>
    <xf numFmtId="0" fontId="48" fillId="2" borderId="14" xfId="0" applyFont="1" applyFill="1" applyBorder="1" applyAlignment="1" applyProtection="1">
      <alignment horizontal="center" vertical="center" wrapText="1"/>
      <protection locked="0"/>
    </xf>
    <xf numFmtId="0" fontId="48" fillId="2" borderId="38" xfId="0" applyFont="1" applyFill="1" applyBorder="1" applyAlignment="1" applyProtection="1">
      <alignment horizontal="center" vertical="center" wrapText="1"/>
      <protection locked="0"/>
    </xf>
    <xf numFmtId="0" fontId="48" fillId="2" borderId="30" xfId="0" applyFont="1" applyFill="1" applyBorder="1" applyAlignment="1" applyProtection="1">
      <alignment horizontal="center" vertical="center" wrapText="1"/>
      <protection locked="0"/>
    </xf>
    <xf numFmtId="0" fontId="48" fillId="2" borderId="16" xfId="0" applyFont="1" applyFill="1" applyBorder="1" applyAlignment="1" applyProtection="1">
      <alignment horizontal="center" vertical="center" wrapText="1"/>
      <protection locked="0"/>
    </xf>
    <xf numFmtId="0" fontId="48" fillId="2" borderId="26" xfId="0" applyFont="1" applyFill="1" applyBorder="1" applyAlignment="1" applyProtection="1">
      <alignment horizontal="center" vertical="center" wrapText="1"/>
      <protection locked="0"/>
    </xf>
    <xf numFmtId="0" fontId="48" fillId="2" borderId="21" xfId="0" applyFont="1" applyFill="1" applyBorder="1" applyAlignment="1" applyProtection="1">
      <alignment horizontal="center" vertical="center" wrapText="1"/>
      <protection locked="0"/>
    </xf>
    <xf numFmtId="0" fontId="48" fillId="2" borderId="9" xfId="0" applyFont="1" applyFill="1" applyBorder="1" applyAlignment="1" applyProtection="1">
      <alignment horizontal="center" vertical="center" wrapText="1"/>
      <protection locked="0"/>
    </xf>
    <xf numFmtId="177" fontId="48" fillId="2" borderId="7" xfId="1" applyNumberFormat="1" applyFont="1" applyFill="1" applyBorder="1" applyAlignment="1" applyProtection="1">
      <alignment horizontal="center" vertical="center" wrapText="1"/>
      <protection locked="0"/>
    </xf>
    <xf numFmtId="177" fontId="48" fillId="2" borderId="32" xfId="1" applyNumberFormat="1" applyFont="1" applyFill="1" applyBorder="1" applyAlignment="1" applyProtection="1">
      <alignment horizontal="center" vertical="center" wrapText="1"/>
      <protection locked="0"/>
    </xf>
    <xf numFmtId="177" fontId="48" fillId="2" borderId="41" xfId="1" applyNumberFormat="1" applyFont="1" applyFill="1" applyBorder="1" applyAlignment="1" applyProtection="1">
      <alignment horizontal="center" vertical="center" wrapText="1"/>
      <protection locked="0"/>
    </xf>
    <xf numFmtId="177" fontId="48" fillId="2" borderId="29" xfId="1" applyNumberFormat="1" applyFont="1" applyFill="1" applyBorder="1" applyAlignment="1" applyProtection="1">
      <alignment horizontal="center" vertical="center" wrapText="1"/>
      <protection locked="0"/>
    </xf>
    <xf numFmtId="0" fontId="48" fillId="2" borderId="2" xfId="0" applyFont="1" applyFill="1" applyBorder="1" applyAlignment="1" applyProtection="1">
      <alignment horizontal="center" vertical="center" wrapText="1"/>
      <protection locked="0"/>
    </xf>
    <xf numFmtId="0" fontId="48" fillId="2" borderId="4" xfId="0" applyFont="1" applyFill="1" applyBorder="1" applyAlignment="1" applyProtection="1">
      <alignment horizontal="center" vertical="center" wrapText="1"/>
      <protection locked="0"/>
    </xf>
    <xf numFmtId="0" fontId="29" fillId="2" borderId="29" xfId="3" applyFont="1" applyFill="1" applyBorder="1" applyAlignment="1" applyProtection="1">
      <alignment horizontal="center" vertical="center" wrapText="1"/>
      <protection locked="0"/>
    </xf>
    <xf numFmtId="0" fontId="29" fillId="2" borderId="31" xfId="3" applyFont="1" applyFill="1" applyBorder="1" applyAlignment="1" applyProtection="1">
      <alignment horizontal="center" vertical="center"/>
      <protection locked="0"/>
    </xf>
    <xf numFmtId="0" fontId="103" fillId="2" borderId="0" xfId="0" applyFont="1" applyFill="1" applyBorder="1" applyAlignment="1" applyProtection="1">
      <alignment horizontal="left" vertical="center"/>
      <protection locked="0"/>
    </xf>
    <xf numFmtId="0" fontId="47" fillId="2" borderId="30" xfId="0" applyFont="1" applyFill="1" applyBorder="1" applyAlignment="1" applyProtection="1">
      <alignment horizontal="center" vertical="center"/>
      <protection locked="0"/>
    </xf>
    <xf numFmtId="0" fontId="47" fillId="2" borderId="21" xfId="0" applyFont="1" applyFill="1" applyBorder="1" applyAlignment="1" applyProtection="1">
      <alignment horizontal="center" vertical="center"/>
      <protection locked="0"/>
    </xf>
    <xf numFmtId="177" fontId="47" fillId="2" borderId="29" xfId="1" applyNumberFormat="1" applyFont="1" applyFill="1" applyBorder="1" applyAlignment="1" applyProtection="1">
      <alignment horizontal="center" vertical="center" wrapText="1"/>
      <protection locked="0"/>
    </xf>
    <xf numFmtId="0" fontId="47" fillId="2" borderId="2" xfId="0" applyFont="1" applyFill="1" applyBorder="1" applyAlignment="1" applyProtection="1">
      <alignment horizontal="center" vertical="center" wrapText="1"/>
      <protection locked="0"/>
    </xf>
    <xf numFmtId="0" fontId="47" fillId="2" borderId="4" xfId="0" applyFont="1" applyFill="1" applyBorder="1" applyAlignment="1" applyProtection="1">
      <alignment horizontal="center" vertical="center" wrapText="1"/>
      <protection locked="0"/>
    </xf>
    <xf numFmtId="0" fontId="48" fillId="2" borderId="3" xfId="0" applyFont="1" applyFill="1" applyBorder="1" applyAlignment="1" applyProtection="1">
      <alignment horizontal="center" vertical="center" wrapText="1"/>
      <protection locked="0"/>
    </xf>
    <xf numFmtId="0" fontId="48" fillId="2" borderId="20" xfId="0" applyFont="1" applyFill="1" applyBorder="1" applyAlignment="1" applyProtection="1">
      <alignment horizontal="center" vertical="center"/>
      <protection locked="0"/>
    </xf>
    <xf numFmtId="0" fontId="48" fillId="2" borderId="5" xfId="0" applyFont="1" applyFill="1" applyBorder="1" applyAlignment="1" applyProtection="1">
      <alignment horizontal="center" vertical="center"/>
      <protection locked="0"/>
    </xf>
    <xf numFmtId="0" fontId="48" fillId="2" borderId="6" xfId="0" applyFont="1" applyFill="1" applyBorder="1" applyAlignment="1" applyProtection="1">
      <alignment horizontal="center" vertical="center"/>
      <protection locked="0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0" fontId="48" fillId="2" borderId="18" xfId="0" applyFont="1" applyFill="1" applyBorder="1" applyAlignment="1" applyProtection="1">
      <alignment horizontal="center" vertical="center"/>
      <protection locked="0"/>
    </xf>
    <xf numFmtId="0" fontId="22" fillId="2" borderId="55" xfId="0" applyFont="1" applyFill="1" applyBorder="1" applyAlignment="1" applyProtection="1">
      <alignment horizontal="center" vertical="center"/>
      <protection locked="0"/>
    </xf>
    <xf numFmtId="0" fontId="22" fillId="2" borderId="60" xfId="0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0" fontId="37" fillId="2" borderId="12" xfId="0" applyFont="1" applyFill="1" applyBorder="1" applyAlignment="1" applyProtection="1">
      <alignment vertical="top" wrapText="1"/>
      <protection locked="0"/>
    </xf>
    <xf numFmtId="0" fontId="64" fillId="2" borderId="13" xfId="0" applyFont="1" applyFill="1" applyBorder="1" applyAlignment="1" applyProtection="1">
      <alignment vertical="top" wrapText="1"/>
      <protection locked="0"/>
    </xf>
    <xf numFmtId="0" fontId="64" fillId="2" borderId="57" xfId="0" applyFont="1" applyFill="1" applyBorder="1" applyAlignment="1" applyProtection="1">
      <alignment vertical="top" wrapText="1"/>
      <protection locked="0"/>
    </xf>
    <xf numFmtId="0" fontId="64" fillId="2" borderId="47" xfId="0" applyFont="1" applyFill="1" applyBorder="1" applyAlignment="1" applyProtection="1">
      <alignment vertical="top" wrapText="1"/>
      <protection locked="0"/>
    </xf>
    <xf numFmtId="0" fontId="64" fillId="2" borderId="0" xfId="0" applyFont="1" applyFill="1" applyBorder="1" applyAlignment="1" applyProtection="1">
      <alignment vertical="top" wrapText="1"/>
      <protection locked="0"/>
    </xf>
    <xf numFmtId="0" fontId="64" fillId="2" borderId="58" xfId="0" applyFont="1" applyFill="1" applyBorder="1" applyAlignment="1" applyProtection="1">
      <alignment vertical="top" wrapText="1"/>
      <protection locked="0"/>
    </xf>
    <xf numFmtId="0" fontId="64" fillId="2" borderId="43" xfId="0" applyFont="1" applyFill="1" applyBorder="1" applyAlignment="1" applyProtection="1">
      <alignment vertical="top" wrapText="1"/>
      <protection locked="0"/>
    </xf>
    <xf numFmtId="0" fontId="64" fillId="2" borderId="44" xfId="0" applyFont="1" applyFill="1" applyBorder="1" applyAlignment="1" applyProtection="1">
      <alignment vertical="top" wrapText="1"/>
      <protection locked="0"/>
    </xf>
    <xf numFmtId="0" fontId="64" fillId="2" borderId="59" xfId="0" applyFont="1" applyFill="1" applyBorder="1" applyAlignment="1" applyProtection="1">
      <alignment vertical="top" wrapText="1"/>
      <protection locked="0"/>
    </xf>
    <xf numFmtId="0" fontId="28" fillId="2" borderId="30" xfId="0" applyFont="1" applyFill="1" applyBorder="1" applyAlignment="1" applyProtection="1">
      <alignment horizontal="center" vertical="center"/>
      <protection locked="0"/>
    </xf>
    <xf numFmtId="0" fontId="28" fillId="2" borderId="21" xfId="0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 wrapText="1"/>
      <protection locked="0"/>
    </xf>
    <xf numFmtId="0" fontId="28" fillId="2" borderId="5" xfId="0" applyFont="1" applyFill="1" applyBorder="1" applyAlignment="1" applyProtection="1">
      <alignment horizontal="center" vertical="center"/>
      <protection locked="0"/>
    </xf>
    <xf numFmtId="0" fontId="28" fillId="2" borderId="6" xfId="0" applyFont="1" applyFill="1" applyBorder="1" applyAlignment="1" applyProtection="1">
      <alignment horizontal="center" vertical="center"/>
      <protection locked="0"/>
    </xf>
    <xf numFmtId="0" fontId="23" fillId="2" borderId="18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/>
      <protection locked="0"/>
    </xf>
    <xf numFmtId="177" fontId="23" fillId="2" borderId="29" xfId="1" applyNumberFormat="1" applyFont="1" applyFill="1" applyBorder="1" applyAlignment="1" applyProtection="1">
      <alignment horizontal="center" vertical="center" wrapText="1"/>
      <protection locked="0"/>
    </xf>
    <xf numFmtId="0" fontId="23" fillId="2" borderId="2" xfId="0" applyFont="1" applyFill="1" applyBorder="1" applyAlignment="1" applyProtection="1">
      <alignment horizontal="center" vertical="center" wrapText="1"/>
      <protection locked="0"/>
    </xf>
    <xf numFmtId="0" fontId="23" fillId="2" borderId="4" xfId="0" applyFont="1" applyFill="1" applyBorder="1" applyAlignment="1" applyProtection="1">
      <alignment horizontal="center" vertical="center" wrapText="1"/>
      <protection locked="0"/>
    </xf>
    <xf numFmtId="0" fontId="23" fillId="2" borderId="1" xfId="0" applyFont="1" applyFill="1" applyBorder="1" applyAlignment="1" applyProtection="1">
      <alignment horizontal="center" vertical="center" wrapText="1"/>
      <protection locked="0"/>
    </xf>
    <xf numFmtId="0" fontId="23" fillId="2" borderId="3" xfId="0" applyFont="1" applyFill="1" applyBorder="1" applyAlignment="1" applyProtection="1">
      <alignment horizontal="center" vertical="center"/>
      <protection locked="0"/>
    </xf>
    <xf numFmtId="0" fontId="28" fillId="2" borderId="30" xfId="3" applyFont="1" applyFill="1" applyBorder="1" applyAlignment="1" applyProtection="1">
      <alignment horizontal="center" vertical="center" shrinkToFit="1"/>
      <protection locked="0"/>
    </xf>
    <xf numFmtId="0" fontId="28" fillId="2" borderId="26" xfId="3" applyFont="1" applyFill="1" applyBorder="1" applyAlignment="1" applyProtection="1">
      <alignment horizontal="center" vertical="center" shrinkToFit="1"/>
      <protection locked="0"/>
    </xf>
    <xf numFmtId="0" fontId="47" fillId="2" borderId="5" xfId="3" applyFont="1" applyFill="1" applyBorder="1" applyAlignment="1" applyProtection="1">
      <alignment horizontal="center" vertical="center" wrapText="1" shrinkToFit="1"/>
      <protection locked="0"/>
    </xf>
    <xf numFmtId="0" fontId="47" fillId="2" borderId="6" xfId="3" applyFont="1" applyFill="1" applyBorder="1" applyAlignment="1" applyProtection="1">
      <alignment horizontal="center" vertical="center" wrapText="1" shrinkToFit="1"/>
      <protection locked="0"/>
    </xf>
    <xf numFmtId="0" fontId="40" fillId="2" borderId="0" xfId="0" applyFont="1" applyFill="1" applyAlignment="1" applyProtection="1">
      <alignment horizontal="left" vertical="center"/>
      <protection locked="0"/>
    </xf>
    <xf numFmtId="0" fontId="31" fillId="2" borderId="0" xfId="3" applyFont="1" applyFill="1" applyBorder="1" applyAlignment="1" applyProtection="1">
      <alignment horizontal="center" vertical="center"/>
      <protection locked="0"/>
    </xf>
    <xf numFmtId="0" fontId="28" fillId="2" borderId="5" xfId="3" applyFont="1" applyFill="1" applyBorder="1" applyAlignment="1" applyProtection="1">
      <alignment horizontal="center" vertical="center" shrinkToFit="1"/>
      <protection locked="0"/>
    </xf>
    <xf numFmtId="0" fontId="22" fillId="2" borderId="55" xfId="3" applyFont="1" applyFill="1" applyBorder="1" applyAlignment="1" applyProtection="1">
      <alignment horizontal="center" vertical="center" shrinkToFit="1"/>
      <protection locked="0"/>
    </xf>
    <xf numFmtId="0" fontId="22" fillId="2" borderId="11" xfId="3" applyFont="1" applyFill="1" applyBorder="1" applyAlignment="1" applyProtection="1">
      <alignment horizontal="center" vertical="center" shrinkToFit="1"/>
      <protection locked="0"/>
    </xf>
    <xf numFmtId="0" fontId="21" fillId="2" borderId="49" xfId="3" applyFont="1" applyFill="1" applyBorder="1" applyAlignment="1" applyProtection="1">
      <alignment horizontal="center" vertical="center" wrapText="1" shrinkToFit="1"/>
      <protection locked="0"/>
    </xf>
    <xf numFmtId="0" fontId="21" fillId="2" borderId="52" xfId="3" applyFont="1" applyFill="1" applyBorder="1" applyAlignment="1" applyProtection="1">
      <alignment horizontal="center" vertical="center" wrapText="1" shrinkToFit="1"/>
      <protection locked="0"/>
    </xf>
    <xf numFmtId="0" fontId="21" fillId="2" borderId="27" xfId="3" applyFont="1" applyFill="1" applyBorder="1" applyAlignment="1" applyProtection="1">
      <alignment horizontal="center" vertical="center" wrapText="1" shrinkToFit="1"/>
      <protection locked="0"/>
    </xf>
    <xf numFmtId="0" fontId="21" fillId="2" borderId="50" xfId="3" applyFont="1" applyFill="1" applyBorder="1" applyAlignment="1" applyProtection="1">
      <alignment horizontal="center" vertical="center" wrapText="1" shrinkToFit="1"/>
      <protection locked="0"/>
    </xf>
    <xf numFmtId="0" fontId="21" fillId="2" borderId="0" xfId="3" applyFont="1" applyFill="1" applyBorder="1" applyAlignment="1" applyProtection="1">
      <alignment horizontal="center" vertical="center" wrapText="1" shrinkToFit="1"/>
      <protection locked="0"/>
    </xf>
    <xf numFmtId="0" fontId="21" fillId="2" borderId="28" xfId="3" applyFont="1" applyFill="1" applyBorder="1" applyAlignment="1" applyProtection="1">
      <alignment horizontal="center" vertical="center" wrapText="1" shrinkToFit="1"/>
      <protection locked="0"/>
    </xf>
    <xf numFmtId="0" fontId="21" fillId="2" borderId="51" xfId="3" applyFont="1" applyFill="1" applyBorder="1" applyAlignment="1" applyProtection="1">
      <alignment horizontal="center" vertical="center" wrapText="1" shrinkToFit="1"/>
      <protection locked="0"/>
    </xf>
    <xf numFmtId="0" fontId="21" fillId="2" borderId="53" xfId="3" applyFont="1" applyFill="1" applyBorder="1" applyAlignment="1" applyProtection="1">
      <alignment horizontal="center" vertical="center" wrapText="1" shrinkToFit="1"/>
      <protection locked="0"/>
    </xf>
    <xf numFmtId="0" fontId="21" fillId="2" borderId="39" xfId="3" applyFont="1" applyFill="1" applyBorder="1" applyAlignment="1" applyProtection="1">
      <alignment horizontal="center" vertical="center" wrapText="1" shrinkToFit="1"/>
      <protection locked="0"/>
    </xf>
    <xf numFmtId="0" fontId="48" fillId="2" borderId="20" xfId="3" applyFont="1" applyFill="1" applyBorder="1" applyAlignment="1" applyProtection="1">
      <alignment horizontal="center" vertical="center" wrapText="1" shrinkToFit="1"/>
      <protection locked="0"/>
    </xf>
    <xf numFmtId="0" fontId="48" fillId="2" borderId="5" xfId="3" applyFont="1" applyFill="1" applyBorder="1" applyAlignment="1" applyProtection="1">
      <alignment horizontal="center" vertical="center" wrapText="1" shrinkToFit="1"/>
      <protection locked="0"/>
    </xf>
    <xf numFmtId="0" fontId="48" fillId="2" borderId="6" xfId="3" applyFont="1" applyFill="1" applyBorder="1" applyAlignment="1" applyProtection="1">
      <alignment horizontal="center" vertical="center" wrapText="1" shrinkToFit="1"/>
      <protection locked="0"/>
    </xf>
    <xf numFmtId="0" fontId="65" fillId="2" borderId="0" xfId="3" applyFont="1" applyFill="1" applyAlignment="1" applyProtection="1">
      <alignment horizontal="left" vertical="center"/>
      <protection locked="0"/>
    </xf>
    <xf numFmtId="0" fontId="112" fillId="2" borderId="21" xfId="3" applyFont="1" applyFill="1" applyBorder="1" applyAlignment="1" applyProtection="1">
      <alignment horizontal="center" vertical="center" shrinkToFit="1"/>
      <protection locked="0"/>
    </xf>
    <xf numFmtId="0" fontId="112" fillId="2" borderId="14" xfId="3" applyFont="1" applyFill="1" applyBorder="1" applyAlignment="1" applyProtection="1">
      <alignment horizontal="center" vertical="center" shrinkToFit="1"/>
      <protection locked="0"/>
    </xf>
    <xf numFmtId="179" fontId="104" fillId="2" borderId="0" xfId="3" applyNumberFormat="1" applyFont="1" applyFill="1" applyAlignment="1" applyProtection="1">
      <alignment horizontal="center" vertical="center" shrinkToFit="1"/>
      <protection locked="0"/>
    </xf>
    <xf numFmtId="0" fontId="112" fillId="2" borderId="12" xfId="3" applyFont="1" applyFill="1" applyBorder="1" applyAlignment="1" applyProtection="1">
      <alignment horizontal="center" vertical="center" shrinkToFit="1"/>
      <protection locked="0"/>
    </xf>
    <xf numFmtId="0" fontId="112" fillId="2" borderId="25" xfId="3" applyFont="1" applyFill="1" applyBorder="1" applyAlignment="1" applyProtection="1">
      <alignment horizontal="center" vertical="center" shrinkToFit="1"/>
      <protection locked="0"/>
    </xf>
    <xf numFmtId="0" fontId="112" fillId="2" borderId="47" xfId="3" applyFont="1" applyFill="1" applyBorder="1" applyAlignment="1" applyProtection="1">
      <alignment horizontal="center" vertical="center" shrinkToFit="1"/>
      <protection locked="0"/>
    </xf>
    <xf numFmtId="0" fontId="112" fillId="2" borderId="28" xfId="3" applyFont="1" applyFill="1" applyBorder="1" applyAlignment="1" applyProtection="1">
      <alignment horizontal="center" vertical="center" shrinkToFit="1"/>
      <protection locked="0"/>
    </xf>
    <xf numFmtId="0" fontId="112" fillId="2" borderId="19" xfId="0" applyFont="1" applyFill="1" applyBorder="1" applyAlignment="1" applyProtection="1">
      <alignment horizontal="center" vertical="center"/>
      <protection locked="0"/>
    </xf>
    <xf numFmtId="0" fontId="112" fillId="2" borderId="22" xfId="0" applyFont="1" applyFill="1" applyBorder="1" applyAlignment="1" applyProtection="1">
      <alignment horizontal="center" vertical="center"/>
      <protection locked="0"/>
    </xf>
    <xf numFmtId="0" fontId="112" fillId="2" borderId="23" xfId="0" applyFont="1" applyFill="1" applyBorder="1" applyAlignment="1" applyProtection="1">
      <alignment horizontal="center" vertical="center"/>
      <protection locked="0"/>
    </xf>
    <xf numFmtId="0" fontId="112" fillId="2" borderId="24" xfId="0" applyFont="1" applyFill="1" applyBorder="1" applyAlignment="1" applyProtection="1">
      <alignment horizontal="center" vertical="center"/>
      <protection locked="0"/>
    </xf>
    <xf numFmtId="0" fontId="47" fillId="2" borderId="20" xfId="3" applyFont="1" applyFill="1" applyBorder="1" applyAlignment="1" applyProtection="1">
      <alignment horizontal="center" vertical="center" shrinkToFit="1"/>
      <protection locked="0"/>
    </xf>
    <xf numFmtId="0" fontId="47" fillId="2" borderId="5" xfId="3" applyFont="1" applyFill="1" applyBorder="1" applyAlignment="1" applyProtection="1">
      <alignment horizontal="center" vertical="center" shrinkToFit="1"/>
      <protection locked="0"/>
    </xf>
    <xf numFmtId="0" fontId="47" fillId="2" borderId="15" xfId="3" applyFont="1" applyFill="1" applyBorder="1" applyAlignment="1" applyProtection="1">
      <alignment horizontal="center" vertical="center" shrinkToFit="1"/>
      <protection locked="0"/>
    </xf>
    <xf numFmtId="0" fontId="48" fillId="2" borderId="17" xfId="3" applyFont="1" applyFill="1" applyBorder="1" applyAlignment="1" applyProtection="1">
      <alignment horizontal="center" vertical="center" wrapText="1" shrinkToFit="1"/>
      <protection locked="0"/>
    </xf>
    <xf numFmtId="0" fontId="48" fillId="2" borderId="15" xfId="3" applyFont="1" applyFill="1" applyBorder="1" applyAlignment="1" applyProtection="1">
      <alignment horizontal="center" vertical="center" wrapText="1" shrinkToFit="1"/>
      <protection locked="0"/>
    </xf>
    <xf numFmtId="0" fontId="48" fillId="2" borderId="16" xfId="3" applyFont="1" applyFill="1" applyBorder="1" applyAlignment="1" applyProtection="1">
      <alignment horizontal="center" vertical="center" wrapText="1" shrinkToFit="1"/>
      <protection locked="0"/>
    </xf>
    <xf numFmtId="0" fontId="47" fillId="2" borderId="6" xfId="3" applyFont="1" applyFill="1" applyBorder="1" applyAlignment="1" applyProtection="1">
      <alignment horizontal="center" vertical="center" shrinkToFit="1"/>
      <protection locked="0"/>
    </xf>
    <xf numFmtId="0" fontId="36" fillId="2" borderId="55" xfId="3" applyFont="1" applyFill="1" applyBorder="1" applyAlignment="1" applyProtection="1">
      <alignment horizontal="center" vertical="center" shrinkToFit="1"/>
      <protection locked="0"/>
    </xf>
    <xf numFmtId="0" fontId="36" fillId="2" borderId="60" xfId="3" applyFont="1" applyFill="1" applyBorder="1" applyAlignment="1" applyProtection="1">
      <alignment horizontal="center" vertical="center" shrinkToFit="1"/>
      <protection locked="0"/>
    </xf>
    <xf numFmtId="0" fontId="36" fillId="2" borderId="11" xfId="3" applyFont="1" applyFill="1" applyBorder="1" applyAlignment="1" applyProtection="1">
      <alignment horizontal="center" vertical="center" shrinkToFit="1"/>
      <protection locked="0"/>
    </xf>
    <xf numFmtId="0" fontId="36" fillId="2" borderId="49" xfId="3" applyFont="1" applyFill="1" applyBorder="1" applyAlignment="1" applyProtection="1">
      <alignment horizontal="center" vertical="center" wrapText="1"/>
      <protection locked="0"/>
    </xf>
    <xf numFmtId="0" fontId="36" fillId="2" borderId="52" xfId="3" applyFont="1" applyFill="1" applyBorder="1" applyAlignment="1" applyProtection="1">
      <alignment horizontal="center" vertical="center" wrapText="1"/>
      <protection locked="0"/>
    </xf>
    <xf numFmtId="0" fontId="36" fillId="2" borderId="27" xfId="3" applyFont="1" applyFill="1" applyBorder="1" applyAlignment="1" applyProtection="1">
      <alignment horizontal="center" vertical="center" wrapText="1"/>
      <protection locked="0"/>
    </xf>
    <xf numFmtId="0" fontId="36" fillId="2" borderId="51" xfId="3" applyFont="1" applyFill="1" applyBorder="1" applyAlignment="1" applyProtection="1">
      <alignment horizontal="center" vertical="center" wrapText="1"/>
      <protection locked="0"/>
    </xf>
    <xf numFmtId="0" fontId="36" fillId="2" borderId="53" xfId="3" applyFont="1" applyFill="1" applyBorder="1" applyAlignment="1" applyProtection="1">
      <alignment horizontal="center" vertical="center" wrapText="1"/>
      <protection locked="0"/>
    </xf>
    <xf numFmtId="0" fontId="36" fillId="2" borderId="39" xfId="3" applyFont="1" applyFill="1" applyBorder="1" applyAlignment="1" applyProtection="1">
      <alignment horizontal="center" vertical="center" wrapText="1"/>
      <protection locked="0"/>
    </xf>
    <xf numFmtId="0" fontId="115" fillId="2" borderId="20" xfId="2" applyNumberFormat="1" applyFont="1" applyFill="1" applyBorder="1" applyAlignment="1">
      <alignment horizontal="center" vertical="center" wrapText="1" shrinkToFit="1"/>
    </xf>
    <xf numFmtId="0" fontId="115" fillId="2" borderId="5" xfId="2" applyNumberFormat="1" applyFont="1" applyFill="1" applyBorder="1" applyAlignment="1">
      <alignment horizontal="center" vertical="center" wrapText="1" shrinkToFit="1"/>
    </xf>
    <xf numFmtId="0" fontId="115" fillId="2" borderId="6" xfId="2" applyNumberFormat="1" applyFont="1" applyFill="1" applyBorder="1" applyAlignment="1">
      <alignment horizontal="center" vertical="center" wrapText="1" shrinkToFit="1"/>
    </xf>
    <xf numFmtId="41" fontId="115" fillId="2" borderId="18" xfId="2" applyFont="1" applyFill="1" applyBorder="1" applyAlignment="1">
      <alignment horizontal="center" vertical="center" wrapText="1" shrinkToFit="1"/>
    </xf>
    <xf numFmtId="0" fontId="115" fillId="2" borderId="1" xfId="2" applyNumberFormat="1" applyFont="1" applyFill="1" applyBorder="1" applyAlignment="1">
      <alignment horizontal="center" vertical="center" wrapText="1"/>
    </xf>
    <xf numFmtId="0" fontId="115" fillId="2" borderId="3" xfId="2" applyNumberFormat="1" applyFont="1" applyFill="1" applyBorder="1" applyAlignment="1">
      <alignment horizontal="center" vertical="center" wrapText="1"/>
    </xf>
    <xf numFmtId="41" fontId="112" fillId="2" borderId="19" xfId="2" applyFont="1" applyFill="1" applyBorder="1" applyAlignment="1">
      <alignment horizontal="center" vertical="center"/>
    </xf>
    <xf numFmtId="41" fontId="112" fillId="2" borderId="22" xfId="2" applyFont="1" applyFill="1" applyBorder="1" applyAlignment="1">
      <alignment horizontal="center" vertical="center"/>
    </xf>
    <xf numFmtId="41" fontId="112" fillId="2" borderId="24" xfId="2" applyFont="1" applyFill="1" applyBorder="1" applyAlignment="1">
      <alignment horizontal="center" vertical="center"/>
    </xf>
    <xf numFmtId="41" fontId="112" fillId="2" borderId="12" xfId="2" applyFont="1" applyFill="1" applyBorder="1" applyAlignment="1">
      <alignment horizontal="center" vertical="center"/>
    </xf>
    <xf numFmtId="41" fontId="112" fillId="2" borderId="13" xfId="2" applyFont="1" applyFill="1" applyBorder="1" applyAlignment="1">
      <alignment horizontal="center" vertical="center"/>
    </xf>
    <xf numFmtId="41" fontId="112" fillId="2" borderId="25" xfId="2" applyFont="1" applyFill="1" applyBorder="1" applyAlignment="1">
      <alignment horizontal="center" vertical="center"/>
    </xf>
    <xf numFmtId="41" fontId="112" fillId="2" borderId="43" xfId="2" applyFont="1" applyFill="1" applyBorder="1" applyAlignment="1">
      <alignment horizontal="center" vertical="center"/>
    </xf>
    <xf numFmtId="41" fontId="112" fillId="2" borderId="44" xfId="2" applyFont="1" applyFill="1" applyBorder="1" applyAlignment="1">
      <alignment horizontal="center" vertical="center"/>
    </xf>
    <xf numFmtId="41" fontId="112" fillId="2" borderId="45" xfId="2" applyFont="1" applyFill="1" applyBorder="1" applyAlignment="1">
      <alignment horizontal="center" vertical="center"/>
    </xf>
    <xf numFmtId="41" fontId="112" fillId="2" borderId="21" xfId="2" applyFont="1" applyFill="1" applyBorder="1" applyAlignment="1">
      <alignment horizontal="center" vertical="center"/>
    </xf>
    <xf numFmtId="41" fontId="112" fillId="2" borderId="38" xfId="2" applyFont="1" applyFill="1" applyBorder="1" applyAlignment="1">
      <alignment horizontal="center" vertical="center"/>
    </xf>
    <xf numFmtId="0" fontId="114" fillId="2" borderId="18" xfId="2" applyNumberFormat="1" applyFont="1" applyFill="1" applyBorder="1" applyAlignment="1">
      <alignment horizontal="center" vertical="center" wrapText="1"/>
    </xf>
    <xf numFmtId="0" fontId="114" fillId="2" borderId="1" xfId="2" applyNumberFormat="1" applyFont="1" applyFill="1" applyBorder="1" applyAlignment="1">
      <alignment horizontal="center" vertical="center" wrapText="1"/>
    </xf>
    <xf numFmtId="0" fontId="114" fillId="2" borderId="3" xfId="2" applyNumberFormat="1" applyFont="1" applyFill="1" applyBorder="1" applyAlignment="1">
      <alignment horizontal="center" vertical="center" wrapText="1"/>
    </xf>
    <xf numFmtId="0" fontId="114" fillId="2" borderId="30" xfId="2" applyNumberFormat="1" applyFont="1" applyFill="1" applyBorder="1" applyAlignment="1">
      <alignment horizontal="center" vertical="center" wrapText="1" shrinkToFit="1"/>
    </xf>
    <xf numFmtId="0" fontId="114" fillId="2" borderId="16" xfId="2" applyNumberFormat="1" applyFont="1" applyFill="1" applyBorder="1" applyAlignment="1">
      <alignment horizontal="center" vertical="center" wrapText="1" shrinkToFit="1"/>
    </xf>
    <xf numFmtId="0" fontId="114" fillId="2" borderId="26" xfId="2" applyNumberFormat="1" applyFont="1" applyFill="1" applyBorder="1" applyAlignment="1">
      <alignment horizontal="center" vertical="center" wrapText="1" shrinkToFit="1"/>
    </xf>
    <xf numFmtId="41" fontId="114" fillId="2" borderId="36" xfId="2" applyFont="1" applyFill="1" applyBorder="1" applyAlignment="1">
      <alignment horizontal="center" vertical="center"/>
    </xf>
    <xf numFmtId="41" fontId="114" fillId="2" borderId="37" xfId="2" applyFont="1" applyFill="1" applyBorder="1" applyAlignment="1">
      <alignment horizontal="center" vertical="center"/>
    </xf>
    <xf numFmtId="41" fontId="112" fillId="2" borderId="23" xfId="2" applyFont="1" applyFill="1" applyBorder="1" applyAlignment="1">
      <alignment horizontal="center" vertical="center"/>
    </xf>
    <xf numFmtId="0" fontId="47" fillId="2" borderId="5" xfId="3" applyFont="1" applyFill="1" applyBorder="1" applyAlignment="1">
      <alignment horizontal="center" vertical="center" shrinkToFit="1"/>
    </xf>
    <xf numFmtId="0" fontId="47" fillId="2" borderId="6" xfId="3" applyFont="1" applyFill="1" applyBorder="1" applyAlignment="1">
      <alignment horizontal="center" vertical="center" shrinkToFit="1"/>
    </xf>
    <xf numFmtId="0" fontId="72" fillId="2" borderId="62" xfId="3" applyFont="1" applyFill="1" applyBorder="1" applyAlignment="1">
      <alignment horizontal="center" vertical="center" shrinkToFit="1"/>
    </xf>
    <xf numFmtId="0" fontId="72" fillId="2" borderId="63" xfId="3" applyFont="1" applyFill="1" applyBorder="1" applyAlignment="1">
      <alignment horizontal="center" vertical="center" shrinkToFit="1"/>
    </xf>
    <xf numFmtId="0" fontId="72" fillId="2" borderId="64" xfId="3" applyFont="1" applyFill="1" applyBorder="1" applyAlignment="1">
      <alignment horizontal="center" vertical="center" shrinkToFit="1"/>
    </xf>
    <xf numFmtId="0" fontId="36" fillId="2" borderId="49" xfId="3" applyFont="1" applyFill="1" applyBorder="1" applyAlignment="1">
      <alignment horizontal="center" vertical="center" wrapText="1"/>
    </xf>
    <xf numFmtId="0" fontId="36" fillId="2" borderId="52" xfId="0" applyFont="1" applyFill="1" applyBorder="1"/>
    <xf numFmtId="0" fontId="36" fillId="2" borderId="27" xfId="0" applyFont="1" applyFill="1" applyBorder="1"/>
    <xf numFmtId="0" fontId="36" fillId="2" borderId="50" xfId="0" applyFont="1" applyFill="1" applyBorder="1"/>
    <xf numFmtId="0" fontId="36" fillId="2" borderId="0" xfId="0" applyFont="1" applyFill="1"/>
    <xf numFmtId="0" fontId="36" fillId="2" borderId="28" xfId="0" applyFont="1" applyFill="1" applyBorder="1"/>
    <xf numFmtId="0" fontId="36" fillId="2" borderId="51" xfId="0" applyFont="1" applyFill="1" applyBorder="1"/>
    <xf numFmtId="0" fontId="36" fillId="2" borderId="53" xfId="0" applyFont="1" applyFill="1" applyBorder="1"/>
    <xf numFmtId="0" fontId="36" fillId="2" borderId="39" xfId="0" applyFont="1" applyFill="1" applyBorder="1"/>
    <xf numFmtId="0" fontId="28" fillId="2" borderId="15" xfId="3" applyFont="1" applyFill="1" applyBorder="1" applyAlignment="1">
      <alignment horizontal="center" vertical="center" wrapText="1" shrinkToFit="1"/>
    </xf>
    <xf numFmtId="0" fontId="28" fillId="2" borderId="17" xfId="3" applyFont="1" applyFill="1" applyBorder="1" applyAlignment="1">
      <alignment horizontal="center" vertical="center" wrapText="1" shrinkToFit="1"/>
    </xf>
    <xf numFmtId="0" fontId="41" fillId="2" borderId="0" xfId="3" applyFont="1" applyFill="1" applyAlignment="1">
      <alignment horizontal="left" vertical="center"/>
    </xf>
    <xf numFmtId="0" fontId="41" fillId="2" borderId="0" xfId="0" applyFont="1" applyFill="1" applyAlignment="1">
      <alignment horizontal="left" vertical="center"/>
    </xf>
    <xf numFmtId="0" fontId="28" fillId="2" borderId="1" xfId="3" applyFont="1" applyFill="1" applyBorder="1" applyAlignment="1">
      <alignment horizontal="center" vertical="center" wrapText="1" shrinkToFit="1"/>
    </xf>
    <xf numFmtId="0" fontId="28" fillId="2" borderId="10" xfId="3" applyFont="1" applyFill="1" applyBorder="1" applyAlignment="1">
      <alignment horizontal="center" vertical="center" wrapText="1" shrinkToFit="1"/>
    </xf>
    <xf numFmtId="0" fontId="28" fillId="2" borderId="18" xfId="3" applyFont="1" applyFill="1" applyBorder="1" applyAlignment="1">
      <alignment horizontal="center" vertical="center" shrinkToFit="1"/>
    </xf>
    <xf numFmtId="0" fontId="28" fillId="2" borderId="1" xfId="3" applyFont="1" applyFill="1" applyBorder="1" applyAlignment="1">
      <alignment horizontal="center" vertical="center" wrapText="1"/>
    </xf>
    <xf numFmtId="0" fontId="28" fillId="2" borderId="10" xfId="3" applyFont="1" applyFill="1" applyBorder="1" applyAlignment="1">
      <alignment horizontal="center" vertical="center" wrapText="1"/>
    </xf>
    <xf numFmtId="0" fontId="28" fillId="2" borderId="1" xfId="3" applyFont="1" applyFill="1" applyBorder="1" applyAlignment="1">
      <alignment horizontal="center" vertical="center" shrinkToFit="1"/>
    </xf>
    <xf numFmtId="0" fontId="28" fillId="2" borderId="10" xfId="3" applyFont="1" applyFill="1" applyBorder="1" applyAlignment="1">
      <alignment horizontal="center" vertical="center" shrinkToFit="1"/>
    </xf>
    <xf numFmtId="0" fontId="28" fillId="2" borderId="12" xfId="3" applyFont="1" applyFill="1" applyBorder="1" applyAlignment="1">
      <alignment horizontal="center" vertical="center" shrinkToFit="1"/>
    </xf>
    <xf numFmtId="0" fontId="28" fillId="2" borderId="25" xfId="3" applyFont="1" applyFill="1" applyBorder="1" applyAlignment="1">
      <alignment horizontal="center" vertical="center" shrinkToFit="1"/>
    </xf>
    <xf numFmtId="0" fontId="28" fillId="2" borderId="47" xfId="3" applyFont="1" applyFill="1" applyBorder="1" applyAlignment="1">
      <alignment horizontal="center" vertical="center" shrinkToFit="1"/>
    </xf>
    <xf numFmtId="0" fontId="28" fillId="2" borderId="28" xfId="3" applyFont="1" applyFill="1" applyBorder="1" applyAlignment="1">
      <alignment horizontal="center" vertical="center" shrinkToFit="1"/>
    </xf>
    <xf numFmtId="0" fontId="19" fillId="2" borderId="55" xfId="3" applyFont="1" applyFill="1" applyBorder="1" applyAlignment="1">
      <alignment horizontal="center" vertical="center" shrinkToFit="1"/>
    </xf>
    <xf numFmtId="0" fontId="19" fillId="2" borderId="60" xfId="3" applyFont="1" applyFill="1" applyBorder="1" applyAlignment="1">
      <alignment horizontal="center" vertical="center" shrinkToFit="1"/>
    </xf>
    <xf numFmtId="0" fontId="19" fillId="2" borderId="49" xfId="3" applyFont="1" applyFill="1" applyBorder="1" applyAlignment="1">
      <alignment horizontal="center" vertical="center" shrinkToFit="1"/>
    </xf>
    <xf numFmtId="0" fontId="19" fillId="2" borderId="27" xfId="3" applyFont="1" applyFill="1" applyBorder="1" applyAlignment="1">
      <alignment horizontal="center" vertical="center" shrinkToFit="1"/>
    </xf>
    <xf numFmtId="0" fontId="0" fillId="2" borderId="55" xfId="3" applyFont="1" applyFill="1" applyBorder="1" applyAlignment="1">
      <alignment horizontal="center" vertical="center" shrinkToFit="1"/>
    </xf>
    <xf numFmtId="0" fontId="14" fillId="2" borderId="60" xfId="3" applyFill="1" applyBorder="1" applyAlignment="1">
      <alignment horizontal="center" vertical="center" shrinkToFit="1"/>
    </xf>
    <xf numFmtId="0" fontId="14" fillId="2" borderId="11" xfId="3" applyFill="1" applyBorder="1" applyAlignment="1">
      <alignment horizontal="center" vertical="center" shrinkToFit="1"/>
    </xf>
    <xf numFmtId="0" fontId="28" fillId="2" borderId="18" xfId="3" applyFont="1" applyFill="1" applyBorder="1" applyAlignment="1">
      <alignment horizontal="center" vertical="center" wrapText="1" shrinkToFit="1"/>
    </xf>
    <xf numFmtId="0" fontId="23" fillId="2" borderId="18" xfId="3" applyFont="1" applyFill="1" applyBorder="1" applyAlignment="1">
      <alignment horizontal="center" vertical="center" wrapText="1" shrinkToFit="1"/>
    </xf>
    <xf numFmtId="0" fontId="28" fillId="2" borderId="1" xfId="0" applyFont="1" applyFill="1" applyBorder="1" applyAlignment="1">
      <alignment horizontal="center" vertical="center"/>
    </xf>
    <xf numFmtId="0" fontId="23" fillId="2" borderId="10" xfId="0" applyFont="1" applyFill="1" applyBorder="1" applyAlignment="1">
      <alignment horizontal="center" vertical="center"/>
    </xf>
    <xf numFmtId="0" fontId="28" fillId="2" borderId="1" xfId="0" applyFont="1" applyFill="1" applyBorder="1" applyAlignment="1">
      <alignment horizontal="center" vertical="center" wrapText="1" shrinkToFit="1"/>
    </xf>
    <xf numFmtId="0" fontId="23" fillId="2" borderId="10" xfId="0" applyFont="1" applyFill="1" applyBorder="1" applyAlignment="1">
      <alignment horizontal="center" vertical="center" wrapText="1" shrinkToFit="1"/>
    </xf>
    <xf numFmtId="0" fontId="28" fillId="2" borderId="16" xfId="3" applyFont="1" applyFill="1" applyBorder="1" applyAlignment="1">
      <alignment horizontal="center" vertical="center" wrapText="1" shrinkToFit="1"/>
    </xf>
    <xf numFmtId="0" fontId="28" fillId="2" borderId="20" xfId="3" applyFont="1" applyFill="1" applyBorder="1" applyAlignment="1">
      <alignment horizontal="center" vertical="center" shrinkToFit="1"/>
    </xf>
    <xf numFmtId="0" fontId="28" fillId="2" borderId="5" xfId="3" applyFont="1" applyFill="1" applyBorder="1" applyAlignment="1">
      <alignment horizontal="center" vertical="center" shrinkToFit="1"/>
    </xf>
    <xf numFmtId="0" fontId="28" fillId="2" borderId="15" xfId="3" applyFont="1" applyFill="1" applyBorder="1" applyAlignment="1">
      <alignment horizontal="center" vertical="center" shrinkToFit="1"/>
    </xf>
    <xf numFmtId="0" fontId="28" fillId="2" borderId="20" xfId="3" applyFont="1" applyFill="1" applyBorder="1" applyAlignment="1">
      <alignment horizontal="center" vertical="center" wrapText="1" shrinkToFit="1"/>
    </xf>
    <xf numFmtId="0" fontId="28" fillId="2" borderId="6" xfId="3" applyFont="1" applyFill="1" applyBorder="1" applyAlignment="1">
      <alignment horizontal="center" vertical="center" wrapText="1" shrinkToFit="1"/>
    </xf>
    <xf numFmtId="0" fontId="19" fillId="2" borderId="11" xfId="3" applyFont="1" applyFill="1" applyBorder="1" applyAlignment="1">
      <alignment horizontal="center" vertical="center" shrinkToFit="1"/>
    </xf>
    <xf numFmtId="0" fontId="28" fillId="2" borderId="7" xfId="3" applyFont="1" applyFill="1" applyBorder="1" applyAlignment="1">
      <alignment horizontal="center" vertical="center" wrapText="1" shrinkToFit="1"/>
    </xf>
    <xf numFmtId="0" fontId="28" fillId="2" borderId="32" xfId="3" applyFont="1" applyFill="1" applyBorder="1" applyAlignment="1">
      <alignment horizontal="center" vertical="center" wrapText="1" shrinkToFit="1"/>
    </xf>
    <xf numFmtId="0" fontId="28" fillId="2" borderId="8" xfId="3" applyFont="1" applyFill="1" applyBorder="1" applyAlignment="1">
      <alignment horizontal="center" vertical="center" wrapText="1" shrinkToFit="1"/>
    </xf>
    <xf numFmtId="0" fontId="28" fillId="2" borderId="30" xfId="3" applyFont="1" applyFill="1" applyBorder="1" applyAlignment="1">
      <alignment horizontal="center" vertical="center" shrinkToFit="1"/>
    </xf>
    <xf numFmtId="0" fontId="28" fillId="2" borderId="26" xfId="3" applyFont="1" applyFill="1" applyBorder="1" applyAlignment="1">
      <alignment horizontal="center" vertical="center" shrinkToFit="1"/>
    </xf>
    <xf numFmtId="0" fontId="28" fillId="2" borderId="29" xfId="3" applyFont="1" applyFill="1" applyBorder="1" applyAlignment="1">
      <alignment horizontal="center" vertical="center" wrapText="1" shrinkToFit="1"/>
    </xf>
    <xf numFmtId="0" fontId="28" fillId="2" borderId="2" xfId="3" applyFont="1" applyFill="1" applyBorder="1" applyAlignment="1">
      <alignment horizontal="center" vertical="center" wrapText="1" shrinkToFit="1"/>
    </xf>
    <xf numFmtId="0" fontId="28" fillId="2" borderId="31" xfId="3" applyFont="1" applyFill="1" applyBorder="1" applyAlignment="1">
      <alignment horizontal="center" vertical="center" wrapText="1" shrinkToFit="1"/>
    </xf>
    <xf numFmtId="0" fontId="64" fillId="2" borderId="44" xfId="3" applyFont="1" applyFill="1" applyBorder="1" applyAlignment="1">
      <alignment horizontal="right" vertical="center"/>
    </xf>
    <xf numFmtId="0" fontId="23" fillId="2" borderId="1" xfId="0" applyFont="1" applyFill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 wrapText="1" shrinkToFit="1"/>
    </xf>
    <xf numFmtId="0" fontId="29" fillId="2" borderId="5" xfId="3" applyFont="1" applyFill="1" applyBorder="1" applyAlignment="1" applyProtection="1">
      <alignment horizontal="center" vertical="center" wrapText="1" shrinkToFit="1"/>
      <protection locked="0"/>
    </xf>
    <xf numFmtId="0" fontId="28" fillId="2" borderId="19" xfId="3" applyFont="1" applyFill="1" applyBorder="1" applyAlignment="1" applyProtection="1">
      <alignment horizontal="center" vertical="center" wrapText="1" shrinkToFit="1"/>
      <protection locked="0"/>
    </xf>
    <xf numFmtId="0" fontId="28" fillId="2" borderId="22" xfId="3" applyFont="1" applyFill="1" applyBorder="1" applyAlignment="1" applyProtection="1">
      <alignment horizontal="center" vertical="center" wrapText="1" shrinkToFit="1"/>
      <protection locked="0"/>
    </xf>
    <xf numFmtId="0" fontId="29" fillId="2" borderId="68" xfId="3" applyFont="1" applyFill="1" applyBorder="1" applyAlignment="1" applyProtection="1">
      <alignment horizontal="center" vertical="center" wrapText="1" shrinkToFit="1"/>
      <protection locked="0"/>
    </xf>
    <xf numFmtId="0" fontId="29" fillId="2" borderId="76" xfId="3" applyFont="1" applyFill="1" applyBorder="1" applyAlignment="1" applyProtection="1">
      <alignment horizontal="center" vertical="center" wrapText="1" shrinkToFit="1"/>
      <protection locked="0"/>
    </xf>
    <xf numFmtId="0" fontId="28" fillId="2" borderId="18" xfId="3" applyFont="1" applyFill="1" applyBorder="1" applyAlignment="1" applyProtection="1">
      <alignment horizontal="center" vertical="center" wrapText="1"/>
      <protection locked="0"/>
    </xf>
    <xf numFmtId="0" fontId="28" fillId="2" borderId="1" xfId="3" applyFont="1" applyFill="1" applyBorder="1" applyAlignment="1" applyProtection="1">
      <alignment horizontal="center" vertical="center" wrapText="1"/>
      <protection locked="0"/>
    </xf>
    <xf numFmtId="0" fontId="28" fillId="2" borderId="10" xfId="3" applyFont="1" applyFill="1" applyBorder="1" applyAlignment="1" applyProtection="1">
      <alignment horizontal="center" vertical="center" wrapText="1"/>
      <protection locked="0"/>
    </xf>
    <xf numFmtId="0" fontId="28" fillId="2" borderId="18" xfId="3" applyFont="1" applyFill="1" applyBorder="1" applyAlignment="1" applyProtection="1">
      <alignment horizontal="center" vertical="center" wrapText="1" shrinkToFit="1"/>
      <protection locked="0"/>
    </xf>
    <xf numFmtId="0" fontId="28" fillId="2" borderId="1" xfId="3" applyFont="1" applyFill="1" applyBorder="1" applyAlignment="1" applyProtection="1">
      <alignment horizontal="center" vertical="center" wrapText="1" shrinkToFit="1"/>
      <protection locked="0"/>
    </xf>
    <xf numFmtId="0" fontId="28" fillId="2" borderId="3" xfId="3" applyFont="1" applyFill="1" applyBorder="1" applyAlignment="1" applyProtection="1">
      <alignment horizontal="center" vertical="center" wrapText="1" shrinkToFit="1"/>
      <protection locked="0"/>
    </xf>
    <xf numFmtId="0" fontId="28" fillId="2" borderId="55" xfId="3" applyFont="1" applyFill="1" applyBorder="1" applyAlignment="1" applyProtection="1">
      <alignment horizontal="center" vertical="center" wrapText="1" shrinkToFit="1"/>
      <protection locked="0"/>
    </xf>
    <xf numFmtId="0" fontId="28" fillId="2" borderId="60" xfId="3" applyFont="1" applyFill="1" applyBorder="1" applyAlignment="1" applyProtection="1">
      <alignment horizontal="center" vertical="center" wrapText="1" shrinkToFit="1"/>
      <protection locked="0"/>
    </xf>
    <xf numFmtId="0" fontId="28" fillId="2" borderId="11" xfId="3" applyFont="1" applyFill="1" applyBorder="1" applyAlignment="1" applyProtection="1">
      <alignment horizontal="center" vertical="center" wrapText="1" shrinkToFit="1"/>
      <protection locked="0"/>
    </xf>
    <xf numFmtId="0" fontId="28" fillId="2" borderId="38" xfId="3" applyFont="1" applyFill="1" applyBorder="1" applyAlignment="1" applyProtection="1">
      <alignment horizontal="center" vertical="center" wrapText="1"/>
      <protection locked="0"/>
    </xf>
    <xf numFmtId="0" fontId="28" fillId="2" borderId="25" xfId="4" applyFont="1" applyFill="1" applyBorder="1" applyAlignment="1" applyProtection="1">
      <alignment horizontal="center" vertical="center" wrapText="1"/>
      <protection locked="0"/>
    </xf>
    <xf numFmtId="0" fontId="28" fillId="2" borderId="28" xfId="4" applyFont="1" applyFill="1" applyBorder="1" applyAlignment="1" applyProtection="1">
      <alignment horizontal="center" vertical="center" wrapText="1"/>
      <protection locked="0"/>
    </xf>
    <xf numFmtId="0" fontId="28" fillId="2" borderId="39" xfId="4" applyFont="1" applyFill="1" applyBorder="1" applyAlignment="1" applyProtection="1">
      <alignment horizontal="center" vertical="center" wrapText="1"/>
      <protection locked="0"/>
    </xf>
    <xf numFmtId="0" fontId="28" fillId="2" borderId="14" xfId="3" applyFont="1" applyFill="1" applyBorder="1" applyAlignment="1" applyProtection="1">
      <alignment horizontal="center" vertical="center" wrapText="1"/>
      <protection locked="0"/>
    </xf>
    <xf numFmtId="0" fontId="28" fillId="2" borderId="23" xfId="3" applyFont="1" applyFill="1" applyBorder="1" applyAlignment="1" applyProtection="1">
      <alignment horizontal="center" vertical="center" wrapText="1" shrinkToFit="1"/>
      <protection locked="0"/>
    </xf>
    <xf numFmtId="0" fontId="28" fillId="2" borderId="10" xfId="3" applyFont="1" applyFill="1" applyBorder="1" applyAlignment="1" applyProtection="1">
      <alignment horizontal="center" vertical="center" wrapText="1" shrinkToFit="1"/>
      <protection locked="0"/>
    </xf>
    <xf numFmtId="0" fontId="28" fillId="2" borderId="9" xfId="3" applyFont="1" applyFill="1" applyBorder="1" applyAlignment="1" applyProtection="1">
      <alignment horizontal="center" vertical="center" wrapText="1" shrinkToFit="1"/>
      <protection locked="0"/>
    </xf>
    <xf numFmtId="0" fontId="28" fillId="2" borderId="9" xfId="3" applyFont="1" applyFill="1" applyBorder="1" applyAlignment="1" applyProtection="1">
      <alignment horizontal="center" vertical="center" wrapText="1"/>
      <protection locked="0"/>
    </xf>
    <xf numFmtId="0" fontId="28" fillId="2" borderId="14" xfId="3" applyFont="1" applyFill="1" applyBorder="1" applyAlignment="1" applyProtection="1">
      <alignment horizontal="center" vertical="center" wrapText="1" shrinkToFit="1"/>
      <protection locked="0"/>
    </xf>
    <xf numFmtId="0" fontId="28" fillId="2" borderId="38" xfId="3" applyFont="1" applyFill="1" applyBorder="1" applyAlignment="1" applyProtection="1">
      <alignment horizontal="center" vertical="center" wrapText="1" shrinkToFit="1"/>
      <protection locked="0"/>
    </xf>
    <xf numFmtId="0" fontId="40" fillId="2" borderId="0" xfId="3" applyFont="1" applyFill="1" applyAlignment="1" applyProtection="1">
      <alignment horizontal="center" vertical="center"/>
      <protection locked="0"/>
    </xf>
    <xf numFmtId="0" fontId="28" fillId="2" borderId="3" xfId="3" applyFont="1" applyFill="1" applyBorder="1" applyAlignment="1" applyProtection="1">
      <alignment horizontal="center" vertical="center" wrapText="1"/>
      <protection locked="0"/>
    </xf>
    <xf numFmtId="0" fontId="28" fillId="2" borderId="24" xfId="3" applyFont="1" applyFill="1" applyBorder="1" applyAlignment="1" applyProtection="1">
      <alignment horizontal="center" vertical="center" wrapText="1" shrinkToFit="1"/>
      <protection locked="0"/>
    </xf>
    <xf numFmtId="0" fontId="28" fillId="2" borderId="72" xfId="3" applyFont="1" applyFill="1" applyBorder="1" applyAlignment="1" applyProtection="1">
      <alignment horizontal="center" vertical="center" wrapText="1" shrinkToFit="1"/>
      <protection locked="0"/>
    </xf>
    <xf numFmtId="0" fontId="28" fillId="2" borderId="71" xfId="3" applyFont="1" applyFill="1" applyBorder="1" applyAlignment="1" applyProtection="1">
      <alignment horizontal="center" vertical="center" wrapText="1" shrinkToFit="1"/>
      <protection locked="0"/>
    </xf>
    <xf numFmtId="0" fontId="28" fillId="2" borderId="75" xfId="3" applyFont="1" applyFill="1" applyBorder="1" applyAlignment="1" applyProtection="1">
      <alignment horizontal="center" vertical="center" wrapText="1" shrinkToFit="1"/>
      <protection locked="0"/>
    </xf>
    <xf numFmtId="0" fontId="33" fillId="2" borderId="0" xfId="3" applyFont="1" applyFill="1" applyBorder="1" applyAlignment="1" applyProtection="1">
      <alignment horizontal="right" vertical="center" shrinkToFit="1"/>
      <protection locked="0"/>
    </xf>
    <xf numFmtId="0" fontId="28" fillId="2" borderId="55" xfId="3" applyFont="1" applyFill="1" applyBorder="1" applyAlignment="1" applyProtection="1">
      <alignment horizontal="center" vertical="center" wrapText="1"/>
      <protection locked="0"/>
    </xf>
    <xf numFmtId="0" fontId="28" fillId="2" borderId="56" xfId="3" applyFont="1" applyFill="1" applyBorder="1" applyAlignment="1" applyProtection="1">
      <alignment horizontal="center" vertical="center" wrapText="1"/>
      <protection locked="0"/>
    </xf>
    <xf numFmtId="0" fontId="28" fillId="2" borderId="12" xfId="3" applyFont="1" applyFill="1" applyBorder="1" applyAlignment="1" applyProtection="1">
      <alignment horizontal="center" vertical="center" wrapText="1" shrinkToFit="1"/>
      <protection locked="0"/>
    </xf>
    <xf numFmtId="0" fontId="28" fillId="2" borderId="25" xfId="3" applyFont="1" applyFill="1" applyBorder="1" applyAlignment="1" applyProtection="1">
      <alignment horizontal="center" vertical="center" wrapText="1" shrinkToFit="1"/>
      <protection locked="0"/>
    </xf>
    <xf numFmtId="0" fontId="28" fillId="2" borderId="47" xfId="3" applyFont="1" applyFill="1" applyBorder="1" applyAlignment="1" applyProtection="1">
      <alignment horizontal="center" vertical="center" wrapText="1" shrinkToFit="1"/>
      <protection locked="0"/>
    </xf>
    <xf numFmtId="0" fontId="28" fillId="2" borderId="28" xfId="3" applyFont="1" applyFill="1" applyBorder="1" applyAlignment="1" applyProtection="1">
      <alignment horizontal="center" vertical="center" wrapText="1" shrinkToFit="1"/>
      <protection locked="0"/>
    </xf>
    <xf numFmtId="0" fontId="28" fillId="2" borderId="43" xfId="3" applyFont="1" applyFill="1" applyBorder="1" applyAlignment="1" applyProtection="1">
      <alignment horizontal="center" vertical="center" wrapText="1" shrinkToFit="1"/>
      <protection locked="0"/>
    </xf>
    <xf numFmtId="0" fontId="28" fillId="2" borderId="45" xfId="3" applyFont="1" applyFill="1" applyBorder="1" applyAlignment="1" applyProtection="1">
      <alignment horizontal="center" vertical="center" wrapText="1" shrinkToFit="1"/>
      <protection locked="0"/>
    </xf>
    <xf numFmtId="0" fontId="28" fillId="2" borderId="20" xfId="3" applyFont="1" applyFill="1" applyBorder="1" applyAlignment="1" applyProtection="1">
      <alignment horizontal="center" vertical="center" wrapText="1" shrinkToFit="1"/>
      <protection locked="0"/>
    </xf>
    <xf numFmtId="0" fontId="28" fillId="2" borderId="6" xfId="3" applyFont="1" applyFill="1" applyBorder="1" applyAlignment="1" applyProtection="1">
      <alignment horizontal="center" vertical="center" wrapText="1" shrinkToFit="1"/>
      <protection locked="0"/>
    </xf>
    <xf numFmtId="0" fontId="29" fillId="2" borderId="17" xfId="3" applyFont="1" applyFill="1" applyBorder="1" applyAlignment="1" applyProtection="1">
      <alignment horizontal="center" vertical="center" wrapText="1" shrinkToFit="1"/>
      <protection locked="0"/>
    </xf>
    <xf numFmtId="0" fontId="28" fillId="2" borderId="29" xfId="3" applyFont="1" applyFill="1" applyBorder="1" applyAlignment="1" applyProtection="1">
      <alignment horizontal="center" vertical="center" wrapText="1" shrinkToFit="1"/>
      <protection locked="0"/>
    </xf>
    <xf numFmtId="0" fontId="28" fillId="2" borderId="2" xfId="3" applyFont="1" applyFill="1" applyBorder="1" applyAlignment="1" applyProtection="1">
      <alignment horizontal="center" vertical="center" wrapText="1" shrinkToFit="1"/>
      <protection locked="0"/>
    </xf>
    <xf numFmtId="0" fontId="28" fillId="2" borderId="31" xfId="3" applyFont="1" applyFill="1" applyBorder="1" applyAlignment="1" applyProtection="1">
      <alignment horizontal="center" vertical="center" wrapText="1" shrinkToFit="1"/>
      <protection locked="0"/>
    </xf>
    <xf numFmtId="0" fontId="0" fillId="2" borderId="55" xfId="3" applyFont="1" applyFill="1" applyBorder="1" applyAlignment="1" applyProtection="1">
      <alignment horizontal="center" vertical="center" shrinkToFit="1"/>
      <protection locked="0"/>
    </xf>
    <xf numFmtId="0" fontId="0" fillId="2" borderId="60" xfId="3" applyFont="1" applyFill="1" applyBorder="1" applyAlignment="1" applyProtection="1">
      <alignment horizontal="center" vertical="center" shrinkToFit="1"/>
      <protection locked="0"/>
    </xf>
    <xf numFmtId="0" fontId="0" fillId="2" borderId="11" xfId="3" applyFont="1" applyFill="1" applyBorder="1" applyAlignment="1" applyProtection="1">
      <alignment horizontal="center" vertical="center" shrinkToFit="1"/>
      <protection locked="0"/>
    </xf>
    <xf numFmtId="0" fontId="22" fillId="2" borderId="12" xfId="0" applyFont="1" applyFill="1" applyBorder="1" applyAlignment="1" applyProtection="1">
      <alignment vertical="center" wrapText="1"/>
      <protection locked="0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14" fillId="2" borderId="57" xfId="0" applyFont="1" applyFill="1" applyBorder="1" applyAlignment="1" applyProtection="1">
      <alignment vertical="center" wrapText="1"/>
      <protection locked="0"/>
    </xf>
    <xf numFmtId="0" fontId="14" fillId="2" borderId="47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Border="1" applyAlignment="1" applyProtection="1">
      <alignment vertical="center" wrapText="1"/>
      <protection locked="0"/>
    </xf>
    <xf numFmtId="0" fontId="14" fillId="2" borderId="58" xfId="0" applyFont="1" applyFill="1" applyBorder="1" applyAlignment="1" applyProtection="1">
      <alignment vertical="center" wrapText="1"/>
      <protection locked="0"/>
    </xf>
    <xf numFmtId="0" fontId="14" fillId="2" borderId="43" xfId="0" applyFont="1" applyFill="1" applyBorder="1" applyAlignment="1" applyProtection="1">
      <alignment vertical="center" wrapText="1"/>
      <protection locked="0"/>
    </xf>
    <xf numFmtId="0" fontId="14" fillId="2" borderId="44" xfId="0" applyFont="1" applyFill="1" applyBorder="1" applyAlignment="1" applyProtection="1">
      <alignment vertical="center" wrapText="1"/>
      <protection locked="0"/>
    </xf>
    <xf numFmtId="0" fontId="14" fillId="2" borderId="59" xfId="0" applyFont="1" applyFill="1" applyBorder="1" applyAlignment="1" applyProtection="1">
      <alignment vertical="center" wrapText="1"/>
      <protection locked="0"/>
    </xf>
    <xf numFmtId="0" fontId="28" fillId="2" borderId="5" xfId="3" applyFont="1" applyFill="1" applyBorder="1" applyAlignment="1" applyProtection="1">
      <alignment horizontal="center" vertical="center" wrapText="1" shrinkToFit="1"/>
      <protection locked="0"/>
    </xf>
    <xf numFmtId="0" fontId="28" fillId="2" borderId="15" xfId="3" applyFont="1" applyFill="1" applyBorder="1" applyAlignment="1" applyProtection="1">
      <alignment horizontal="center" vertical="center" wrapText="1" shrinkToFit="1"/>
      <protection locked="0"/>
    </xf>
    <xf numFmtId="0" fontId="47" fillId="2" borderId="1" xfId="4" applyFont="1" applyFill="1" applyBorder="1" applyAlignment="1" applyProtection="1">
      <alignment horizontal="center" vertical="center" wrapText="1"/>
      <protection locked="0"/>
    </xf>
    <xf numFmtId="0" fontId="47" fillId="2" borderId="7" xfId="4" applyFont="1" applyFill="1" applyBorder="1" applyAlignment="1" applyProtection="1">
      <alignment horizontal="center" vertical="center" wrapText="1"/>
      <protection locked="0"/>
    </xf>
    <xf numFmtId="0" fontId="47" fillId="2" borderId="32" xfId="4" applyFont="1" applyFill="1" applyBorder="1" applyAlignment="1" applyProtection="1">
      <alignment horizontal="center" vertical="center"/>
      <protection locked="0"/>
    </xf>
    <xf numFmtId="0" fontId="47" fillId="2" borderId="8" xfId="4" applyFont="1" applyFill="1" applyBorder="1" applyAlignment="1" applyProtection="1">
      <alignment horizontal="center" vertical="center"/>
      <protection locked="0"/>
    </xf>
    <xf numFmtId="0" fontId="72" fillId="2" borderId="1" xfId="4" applyFont="1" applyFill="1" applyBorder="1" applyAlignment="1" applyProtection="1">
      <alignment horizontal="center" vertical="center"/>
      <protection locked="0"/>
    </xf>
    <xf numFmtId="0" fontId="47" fillId="2" borderId="21" xfId="4" applyFont="1" applyFill="1" applyBorder="1" applyAlignment="1" applyProtection="1">
      <alignment horizontal="center" vertical="center" wrapText="1"/>
      <protection locked="0"/>
    </xf>
    <xf numFmtId="0" fontId="47" fillId="2" borderId="14" xfId="4" applyFont="1" applyFill="1" applyBorder="1" applyAlignment="1" applyProtection="1">
      <alignment horizontal="center" vertical="center" wrapText="1"/>
      <protection locked="0"/>
    </xf>
    <xf numFmtId="0" fontId="47" fillId="2" borderId="9" xfId="4" applyFont="1" applyFill="1" applyBorder="1" applyAlignment="1" applyProtection="1">
      <alignment horizontal="center" vertical="center" wrapText="1"/>
      <protection locked="0"/>
    </xf>
    <xf numFmtId="0" fontId="103" fillId="2" borderId="0" xfId="3" applyFont="1" applyFill="1" applyAlignment="1" applyProtection="1">
      <alignment horizontal="center" vertical="center"/>
      <protection locked="0"/>
    </xf>
    <xf numFmtId="0" fontId="47" fillId="2" borderId="49" xfId="4" applyFont="1" applyFill="1" applyBorder="1" applyAlignment="1" applyProtection="1">
      <alignment horizontal="center" vertical="center" wrapText="1"/>
      <protection locked="0"/>
    </xf>
    <xf numFmtId="0" fontId="47" fillId="2" borderId="50" xfId="4" applyFont="1" applyFill="1" applyBorder="1" applyAlignment="1" applyProtection="1">
      <alignment horizontal="center" vertical="center" wrapText="1"/>
      <protection locked="0"/>
    </xf>
    <xf numFmtId="0" fontId="47" fillId="2" borderId="42" xfId="4" applyFont="1" applyFill="1" applyBorder="1" applyAlignment="1" applyProtection="1">
      <alignment horizontal="center" vertical="center" wrapText="1"/>
      <protection locked="0"/>
    </xf>
    <xf numFmtId="0" fontId="47" fillId="2" borderId="60" xfId="4" applyFont="1" applyFill="1" applyBorder="1" applyAlignment="1" applyProtection="1">
      <alignment horizontal="center" vertical="center" wrapText="1"/>
      <protection locked="0"/>
    </xf>
    <xf numFmtId="0" fontId="47" fillId="2" borderId="71" xfId="4" applyFont="1" applyFill="1" applyBorder="1" applyAlignment="1" applyProtection="1">
      <alignment horizontal="center" vertical="center" wrapText="1"/>
      <protection locked="0"/>
    </xf>
    <xf numFmtId="0" fontId="47" fillId="2" borderId="25" xfId="4" applyFont="1" applyFill="1" applyBorder="1" applyAlignment="1" applyProtection="1">
      <alignment horizontal="center" vertical="center" wrapText="1"/>
      <protection locked="0"/>
    </xf>
    <xf numFmtId="0" fontId="47" fillId="2" borderId="28" xfId="4" applyFont="1" applyFill="1" applyBorder="1" applyAlignment="1" applyProtection="1">
      <alignment horizontal="center" vertical="center" wrapText="1"/>
      <protection locked="0"/>
    </xf>
    <xf numFmtId="0" fontId="47" fillId="2" borderId="54" xfId="4" applyFont="1" applyFill="1" applyBorder="1" applyAlignment="1" applyProtection="1">
      <alignment horizontal="center" vertical="center"/>
      <protection locked="0"/>
    </xf>
    <xf numFmtId="0" fontId="47" fillId="2" borderId="22" xfId="4" applyFont="1" applyFill="1" applyBorder="1" applyAlignment="1" applyProtection="1">
      <alignment horizontal="center" vertical="center"/>
      <protection locked="0"/>
    </xf>
    <xf numFmtId="0" fontId="47" fillId="2" borderId="24" xfId="4" applyFont="1" applyFill="1" applyBorder="1" applyAlignment="1" applyProtection="1">
      <alignment horizontal="center" vertical="center"/>
      <protection locked="0"/>
    </xf>
    <xf numFmtId="0" fontId="65" fillId="2" borderId="0" xfId="0" applyFont="1" applyFill="1" applyAlignment="1" applyProtection="1">
      <alignment horizontal="left" vertical="center"/>
      <protection locked="0"/>
    </xf>
    <xf numFmtId="0" fontId="47" fillId="2" borderId="10" xfId="4" applyFont="1" applyFill="1" applyBorder="1" applyAlignment="1" applyProtection="1">
      <alignment horizontal="center" vertical="center"/>
      <protection locked="0"/>
    </xf>
    <xf numFmtId="0" fontId="47" fillId="2" borderId="14" xfId="4" applyFont="1" applyFill="1" applyBorder="1" applyAlignment="1" applyProtection="1">
      <alignment horizontal="center" vertical="center"/>
      <protection locked="0"/>
    </xf>
    <xf numFmtId="0" fontId="47" fillId="2" borderId="10" xfId="4" applyFont="1" applyFill="1" applyBorder="1" applyAlignment="1" applyProtection="1">
      <alignment horizontal="center" vertical="center" wrapText="1"/>
      <protection locked="0"/>
    </xf>
    <xf numFmtId="0" fontId="47" fillId="2" borderId="18" xfId="4" applyFont="1" applyFill="1" applyBorder="1" applyAlignment="1" applyProtection="1">
      <alignment horizontal="center" vertical="center"/>
      <protection locked="0"/>
    </xf>
    <xf numFmtId="0" fontId="47" fillId="2" borderId="19" xfId="4" applyFont="1" applyFill="1" applyBorder="1" applyAlignment="1" applyProtection="1">
      <alignment horizontal="center" vertical="center"/>
      <protection locked="0"/>
    </xf>
    <xf numFmtId="0" fontId="47" fillId="2" borderId="55" xfId="4" applyFont="1" applyFill="1" applyBorder="1" applyAlignment="1" applyProtection="1">
      <alignment horizontal="center" vertical="center" wrapText="1"/>
      <protection locked="0"/>
    </xf>
    <xf numFmtId="0" fontId="47" fillId="2" borderId="12" xfId="4" applyFont="1" applyFill="1" applyBorder="1" applyAlignment="1" applyProtection="1">
      <alignment horizontal="center" vertical="center" wrapText="1"/>
      <protection locked="0"/>
    </xf>
    <xf numFmtId="0" fontId="47" fillId="2" borderId="47" xfId="4" applyFont="1" applyFill="1" applyBorder="1" applyAlignment="1" applyProtection="1">
      <alignment horizontal="center" vertical="center" wrapText="1"/>
      <protection locked="0"/>
    </xf>
    <xf numFmtId="0" fontId="121" fillId="2" borderId="49" xfId="4" applyFont="1" applyFill="1" applyBorder="1" applyAlignment="1" applyProtection="1">
      <alignment horizontal="left" vertical="center" wrapText="1"/>
      <protection locked="0"/>
    </xf>
    <xf numFmtId="0" fontId="121" fillId="2" borderId="52" xfId="4" applyFont="1" applyFill="1" applyBorder="1" applyAlignment="1" applyProtection="1">
      <alignment horizontal="left" vertical="center" wrapText="1"/>
      <protection locked="0"/>
    </xf>
    <xf numFmtId="0" fontId="121" fillId="2" borderId="27" xfId="4" applyFont="1" applyFill="1" applyBorder="1" applyAlignment="1" applyProtection="1">
      <alignment horizontal="left" vertical="center" wrapText="1"/>
      <protection locked="0"/>
    </xf>
    <xf numFmtId="0" fontId="121" fillId="2" borderId="50" xfId="4" applyFont="1" applyFill="1" applyBorder="1" applyAlignment="1" applyProtection="1">
      <alignment horizontal="left" vertical="center" wrapText="1"/>
      <protection locked="0"/>
    </xf>
    <xf numFmtId="0" fontId="121" fillId="2" borderId="0" xfId="4" applyFont="1" applyFill="1" applyBorder="1" applyAlignment="1" applyProtection="1">
      <alignment horizontal="left" vertical="center" wrapText="1"/>
      <protection locked="0"/>
    </xf>
    <xf numFmtId="0" fontId="121" fillId="2" borderId="28" xfId="4" applyFont="1" applyFill="1" applyBorder="1" applyAlignment="1" applyProtection="1">
      <alignment horizontal="left" vertical="center" wrapText="1"/>
      <protection locked="0"/>
    </xf>
    <xf numFmtId="0" fontId="121" fillId="2" borderId="51" xfId="4" applyFont="1" applyFill="1" applyBorder="1" applyAlignment="1" applyProtection="1">
      <alignment horizontal="left" vertical="center" wrapText="1"/>
      <protection locked="0"/>
    </xf>
    <xf numFmtId="0" fontId="121" fillId="2" borderId="53" xfId="4" applyFont="1" applyFill="1" applyBorder="1" applyAlignment="1" applyProtection="1">
      <alignment horizontal="left" vertical="center" wrapText="1"/>
      <protection locked="0"/>
    </xf>
    <xf numFmtId="0" fontId="121" fillId="2" borderId="39" xfId="4" applyFont="1" applyFill="1" applyBorder="1" applyAlignment="1" applyProtection="1">
      <alignment horizontal="left" vertical="center" wrapText="1"/>
      <protection locked="0"/>
    </xf>
    <xf numFmtId="0" fontId="47" fillId="2" borderId="30" xfId="4" applyFont="1" applyFill="1" applyBorder="1" applyAlignment="1" applyProtection="1">
      <alignment horizontal="center" vertical="center" wrapText="1"/>
      <protection locked="0"/>
    </xf>
    <xf numFmtId="0" fontId="47" fillId="2" borderId="16" xfId="4" applyFont="1" applyFill="1" applyBorder="1" applyAlignment="1" applyProtection="1">
      <alignment horizontal="center" vertical="center" wrapText="1"/>
      <protection locked="0"/>
    </xf>
    <xf numFmtId="0" fontId="47" fillId="2" borderId="17" xfId="4" applyFont="1" applyFill="1" applyBorder="1" applyAlignment="1" applyProtection="1">
      <alignment horizontal="center" vertical="center" wrapText="1"/>
      <protection locked="0"/>
    </xf>
    <xf numFmtId="0" fontId="47" fillId="2" borderId="9" xfId="4" applyFont="1" applyFill="1" applyBorder="1" applyAlignment="1" applyProtection="1">
      <alignment horizontal="center" vertical="center"/>
      <protection locked="0"/>
    </xf>
    <xf numFmtId="0" fontId="41" fillId="0" borderId="0" xfId="3" applyFont="1" applyAlignment="1">
      <alignment horizontal="left" vertical="center"/>
    </xf>
    <xf numFmtId="0" fontId="28" fillId="2" borderId="5" xfId="3" applyFont="1" applyFill="1" applyBorder="1" applyAlignment="1">
      <alignment horizontal="center" vertical="center" wrapText="1" shrinkToFit="1"/>
    </xf>
    <xf numFmtId="0" fontId="28" fillId="0" borderId="29" xfId="3" applyFont="1" applyBorder="1" applyAlignment="1">
      <alignment horizontal="center" vertical="center" wrapText="1" shrinkToFit="1"/>
    </xf>
    <xf numFmtId="0" fontId="28" fillId="0" borderId="31" xfId="3" applyFont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/>
    </xf>
    <xf numFmtId="0" fontId="28" fillId="0" borderId="10" xfId="0" applyFont="1" applyFill="1" applyBorder="1" applyAlignment="1">
      <alignment horizontal="center" vertical="center"/>
    </xf>
    <xf numFmtId="0" fontId="28" fillId="0" borderId="18" xfId="3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8" fillId="0" borderId="20" xfId="0" applyFont="1" applyBorder="1" applyAlignment="1">
      <alignment horizontal="center" vertical="center"/>
    </xf>
    <xf numFmtId="0" fontId="28" fillId="0" borderId="15" xfId="0" applyFont="1" applyBorder="1" applyAlignment="1">
      <alignment horizontal="center" vertical="center"/>
    </xf>
    <xf numFmtId="0" fontId="28" fillId="3" borderId="1" xfId="3" applyFont="1" applyFill="1" applyBorder="1" applyAlignment="1">
      <alignment horizontal="center" vertical="center" shrinkToFit="1"/>
    </xf>
    <xf numFmtId="0" fontId="43" fillId="0" borderId="0" xfId="0" applyFont="1" applyFill="1" applyBorder="1" applyAlignment="1" applyProtection="1">
      <alignment horizontal="center" vertical="center" wrapText="1"/>
      <protection locked="0"/>
    </xf>
    <xf numFmtId="0" fontId="43" fillId="0" borderId="0" xfId="0" applyFont="1" applyBorder="1" applyAlignment="1" applyProtection="1">
      <alignment horizontal="center" vertical="center" wrapText="1"/>
      <protection locked="0"/>
    </xf>
    <xf numFmtId="0" fontId="43" fillId="0" borderId="12" xfId="0" applyFont="1" applyBorder="1" applyAlignment="1" applyProtection="1">
      <alignment horizontal="center" vertical="center"/>
      <protection locked="0"/>
    </xf>
    <xf numFmtId="0" fontId="43" fillId="0" borderId="25" xfId="0" applyFont="1" applyBorder="1" applyAlignment="1" applyProtection="1">
      <alignment horizontal="center" vertical="center"/>
      <protection locked="0"/>
    </xf>
    <xf numFmtId="0" fontId="43" fillId="0" borderId="47" xfId="0" applyFont="1" applyBorder="1" applyAlignment="1" applyProtection="1">
      <alignment horizontal="center" vertical="center"/>
      <protection locked="0"/>
    </xf>
    <xf numFmtId="0" fontId="43" fillId="0" borderId="28" xfId="0" applyFont="1" applyBorder="1" applyAlignment="1" applyProtection="1">
      <alignment horizontal="center" vertical="center"/>
      <protection locked="0"/>
    </xf>
    <xf numFmtId="0" fontId="22" fillId="5" borderId="12" xfId="0" applyFont="1" applyFill="1" applyBorder="1" applyAlignment="1" applyProtection="1">
      <alignment vertical="top" wrapText="1"/>
      <protection locked="0"/>
    </xf>
    <xf numFmtId="0" fontId="0" fillId="5" borderId="13" xfId="0" applyFill="1" applyBorder="1" applyAlignment="1" applyProtection="1">
      <alignment vertical="top"/>
      <protection locked="0"/>
    </xf>
    <xf numFmtId="0" fontId="0" fillId="5" borderId="57" xfId="0" applyFill="1" applyBorder="1" applyAlignment="1" applyProtection="1">
      <alignment vertical="top"/>
      <protection locked="0"/>
    </xf>
    <xf numFmtId="0" fontId="0" fillId="5" borderId="47" xfId="0" applyFill="1" applyBorder="1" applyAlignment="1" applyProtection="1">
      <alignment vertical="top"/>
      <protection locked="0"/>
    </xf>
    <xf numFmtId="0" fontId="0" fillId="5" borderId="0" xfId="0" applyFill="1" applyBorder="1" applyAlignment="1" applyProtection="1">
      <alignment vertical="top"/>
      <protection locked="0"/>
    </xf>
    <xf numFmtId="0" fontId="0" fillId="5" borderId="58" xfId="0" applyFill="1" applyBorder="1" applyAlignment="1" applyProtection="1">
      <alignment vertical="top"/>
      <protection locked="0"/>
    </xf>
    <xf numFmtId="0" fontId="0" fillId="5" borderId="43" xfId="0" applyFill="1" applyBorder="1" applyAlignment="1" applyProtection="1">
      <alignment vertical="top"/>
      <protection locked="0"/>
    </xf>
    <xf numFmtId="0" fontId="0" fillId="5" borderId="44" xfId="0" applyFill="1" applyBorder="1" applyAlignment="1" applyProtection="1">
      <alignment vertical="top"/>
      <protection locked="0"/>
    </xf>
    <xf numFmtId="0" fontId="0" fillId="5" borderId="59" xfId="0" applyFill="1" applyBorder="1" applyAlignment="1" applyProtection="1">
      <alignment vertical="top"/>
      <protection locked="0"/>
    </xf>
    <xf numFmtId="0" fontId="43" fillId="0" borderId="19" xfId="0" applyFont="1" applyBorder="1" applyAlignment="1" applyProtection="1">
      <alignment horizontal="center" vertical="center"/>
      <protection locked="0"/>
    </xf>
    <xf numFmtId="0" fontId="43" fillId="0" borderId="23" xfId="0" applyFont="1" applyBorder="1" applyAlignment="1" applyProtection="1">
      <alignment horizontal="center" vertical="center"/>
      <protection locked="0"/>
    </xf>
    <xf numFmtId="0" fontId="43" fillId="3" borderId="20" xfId="0" applyFont="1" applyFill="1" applyBorder="1" applyAlignment="1" applyProtection="1">
      <alignment horizontal="center" vertical="center" wrapText="1"/>
      <protection locked="0"/>
    </xf>
    <xf numFmtId="0" fontId="43" fillId="3" borderId="6" xfId="0" applyFont="1" applyFill="1" applyBorder="1" applyAlignment="1" applyProtection="1">
      <alignment horizontal="center" vertical="center" wrapText="1"/>
      <protection locked="0"/>
    </xf>
    <xf numFmtId="0" fontId="69" fillId="0" borderId="0" xfId="0" applyFont="1" applyFill="1" applyAlignment="1">
      <alignment horizontal="left"/>
    </xf>
    <xf numFmtId="0" fontId="71" fillId="4" borderId="12" xfId="0" applyFont="1" applyFill="1" applyBorder="1" applyAlignment="1">
      <alignment horizontal="center" vertical="center" wrapText="1"/>
    </xf>
    <xf numFmtId="0" fontId="71" fillId="4" borderId="13" xfId="0" applyFont="1" applyFill="1" applyBorder="1" applyAlignment="1">
      <alignment horizontal="center" vertical="center" wrapText="1"/>
    </xf>
    <xf numFmtId="0" fontId="71" fillId="4" borderId="57" xfId="0" applyFont="1" applyFill="1" applyBorder="1" applyAlignment="1">
      <alignment horizontal="center" vertical="center" wrapText="1"/>
    </xf>
    <xf numFmtId="0" fontId="71" fillId="4" borderId="47" xfId="0" applyFont="1" applyFill="1" applyBorder="1" applyAlignment="1">
      <alignment horizontal="center" vertical="center" wrapText="1"/>
    </xf>
    <xf numFmtId="0" fontId="71" fillId="4" borderId="0" xfId="0" applyFont="1" applyFill="1" applyBorder="1" applyAlignment="1">
      <alignment horizontal="center" vertical="center" wrapText="1"/>
    </xf>
    <xf numFmtId="0" fontId="71" fillId="4" borderId="58" xfId="0" applyFont="1" applyFill="1" applyBorder="1" applyAlignment="1">
      <alignment horizontal="center" vertical="center" wrapText="1"/>
    </xf>
    <xf numFmtId="0" fontId="71" fillId="4" borderId="43" xfId="0" applyFont="1" applyFill="1" applyBorder="1" applyAlignment="1">
      <alignment horizontal="center" vertical="center" wrapText="1"/>
    </xf>
    <xf numFmtId="0" fontId="71" fillId="4" borderId="44" xfId="0" applyFont="1" applyFill="1" applyBorder="1" applyAlignment="1">
      <alignment horizontal="center" vertical="center" wrapText="1"/>
    </xf>
    <xf numFmtId="0" fontId="71" fillId="4" borderId="59" xfId="0" applyFont="1" applyFill="1" applyBorder="1" applyAlignment="1">
      <alignment horizontal="center" vertical="center" wrapText="1"/>
    </xf>
    <xf numFmtId="0" fontId="72" fillId="5" borderId="12" xfId="0" applyFont="1" applyFill="1" applyBorder="1" applyAlignment="1">
      <alignment vertical="top" wrapText="1"/>
    </xf>
    <xf numFmtId="0" fontId="36" fillId="5" borderId="13" xfId="0" applyFont="1" applyFill="1" applyBorder="1" applyAlignment="1">
      <alignment vertical="top"/>
    </xf>
    <xf numFmtId="0" fontId="36" fillId="5" borderId="57" xfId="0" applyFont="1" applyFill="1" applyBorder="1" applyAlignment="1">
      <alignment vertical="top"/>
    </xf>
    <xf numFmtId="0" fontId="36" fillId="5" borderId="47" xfId="0" applyFont="1" applyFill="1" applyBorder="1" applyAlignment="1">
      <alignment vertical="top"/>
    </xf>
    <xf numFmtId="0" fontId="36" fillId="5" borderId="0" xfId="0" applyFont="1" applyFill="1" applyBorder="1" applyAlignment="1">
      <alignment vertical="top"/>
    </xf>
    <xf numFmtId="0" fontId="36" fillId="5" borderId="58" xfId="0" applyFont="1" applyFill="1" applyBorder="1" applyAlignment="1">
      <alignment vertical="top"/>
    </xf>
    <xf numFmtId="0" fontId="36" fillId="5" borderId="43" xfId="0" applyFont="1" applyFill="1" applyBorder="1" applyAlignment="1">
      <alignment vertical="top"/>
    </xf>
    <xf numFmtId="0" fontId="36" fillId="5" borderId="44" xfId="0" applyFont="1" applyFill="1" applyBorder="1" applyAlignment="1">
      <alignment vertical="top"/>
    </xf>
    <xf numFmtId="0" fontId="36" fillId="5" borderId="59" xfId="0" applyFont="1" applyFill="1" applyBorder="1" applyAlignment="1">
      <alignment vertical="top"/>
    </xf>
    <xf numFmtId="0" fontId="59" fillId="4" borderId="49" xfId="0" applyFont="1" applyFill="1" applyBorder="1" applyAlignment="1">
      <alignment horizontal="center" vertical="center" wrapText="1"/>
    </xf>
    <xf numFmtId="0" fontId="59" fillId="4" borderId="52" xfId="0" applyFont="1" applyFill="1" applyBorder="1" applyAlignment="1">
      <alignment horizontal="center" vertical="center" wrapText="1"/>
    </xf>
    <xf numFmtId="0" fontId="59" fillId="4" borderId="27" xfId="0" applyFont="1" applyFill="1" applyBorder="1" applyAlignment="1">
      <alignment horizontal="center" vertical="center" wrapText="1"/>
    </xf>
    <xf numFmtId="0" fontId="59" fillId="4" borderId="50" xfId="0" applyFont="1" applyFill="1" applyBorder="1" applyAlignment="1">
      <alignment horizontal="center" vertical="center" wrapText="1"/>
    </xf>
    <xf numFmtId="0" fontId="59" fillId="4" borderId="0" xfId="0" applyFont="1" applyFill="1" applyBorder="1" applyAlignment="1">
      <alignment horizontal="center" vertical="center" wrapText="1"/>
    </xf>
    <xf numFmtId="0" fontId="59" fillId="4" borderId="28" xfId="0" applyFont="1" applyFill="1" applyBorder="1" applyAlignment="1">
      <alignment horizontal="center" vertical="center" wrapText="1"/>
    </xf>
    <xf numFmtId="0" fontId="59" fillId="4" borderId="51" xfId="0" applyFont="1" applyFill="1" applyBorder="1" applyAlignment="1">
      <alignment horizontal="center" vertical="center" wrapText="1"/>
    </xf>
    <xf numFmtId="0" fontId="59" fillId="4" borderId="53" xfId="0" applyFont="1" applyFill="1" applyBorder="1" applyAlignment="1">
      <alignment horizontal="center" vertical="center" wrapText="1"/>
    </xf>
    <xf numFmtId="0" fontId="59" fillId="4" borderId="39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>
      <alignment horizontal="center" vertical="center" wrapText="1"/>
    </xf>
    <xf numFmtId="0" fontId="29" fillId="2" borderId="16" xfId="0" applyFont="1" applyFill="1" applyBorder="1" applyAlignment="1">
      <alignment horizontal="center" vertical="center" wrapText="1"/>
    </xf>
    <xf numFmtId="0" fontId="29" fillId="2" borderId="26" xfId="0" applyFont="1" applyFill="1" applyBorder="1" applyAlignment="1">
      <alignment horizontal="center" vertical="center" wrapText="1"/>
    </xf>
    <xf numFmtId="0" fontId="39" fillId="0" borderId="0" xfId="0" applyFont="1" applyFill="1" applyAlignment="1">
      <alignment horizontal="left" vertical="center"/>
    </xf>
    <xf numFmtId="0" fontId="28" fillId="2" borderId="36" xfId="0" applyFont="1" applyFill="1" applyBorder="1" applyAlignment="1">
      <alignment horizontal="center" vertical="center" wrapText="1"/>
    </xf>
    <xf numFmtId="0" fontId="28" fillId="2" borderId="37" xfId="0" applyFont="1" applyFill="1" applyBorder="1" applyAlignment="1">
      <alignment horizontal="center" vertical="center" wrapText="1"/>
    </xf>
    <xf numFmtId="0" fontId="72" fillId="2" borderId="0" xfId="0" applyFont="1" applyFill="1" applyBorder="1" applyAlignment="1" applyProtection="1">
      <alignment horizontal="center" vertical="center" wrapText="1"/>
      <protection locked="0"/>
    </xf>
    <xf numFmtId="0" fontId="47" fillId="2" borderId="20" xfId="0" applyFont="1" applyFill="1" applyBorder="1" applyAlignment="1" applyProtection="1">
      <alignment horizontal="center" vertical="center"/>
      <protection locked="0"/>
    </xf>
    <xf numFmtId="0" fontId="47" fillId="2" borderId="18" xfId="0" applyFont="1" applyFill="1" applyBorder="1" applyAlignment="1" applyProtection="1">
      <alignment horizontal="center" vertical="center"/>
      <protection locked="0"/>
    </xf>
    <xf numFmtId="0" fontId="47" fillId="2" borderId="29" xfId="0" applyFont="1" applyFill="1" applyBorder="1" applyAlignment="1" applyProtection="1">
      <alignment horizontal="center" vertical="center"/>
      <protection locked="0"/>
    </xf>
    <xf numFmtId="192" fontId="47" fillId="2" borderId="1" xfId="0" applyNumberFormat="1" applyFont="1" applyFill="1" applyBorder="1" applyAlignment="1" applyProtection="1">
      <alignment horizontal="center" vertical="center"/>
      <protection locked="0"/>
    </xf>
    <xf numFmtId="0" fontId="47" fillId="2" borderId="11" xfId="0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 wrapText="1"/>
      <protection locked="0"/>
    </xf>
    <xf numFmtId="0" fontId="47" fillId="2" borderId="2" xfId="0" applyFont="1" applyFill="1" applyBorder="1" applyAlignment="1" applyProtection="1">
      <alignment horizontal="center" vertical="center"/>
      <protection locked="0"/>
    </xf>
    <xf numFmtId="0" fontId="126" fillId="2" borderId="0" xfId="0" applyFont="1" applyFill="1" applyAlignment="1" applyProtection="1">
      <alignment horizontal="left" vertical="center" wrapText="1"/>
      <protection locked="0"/>
    </xf>
    <xf numFmtId="0" fontId="47" fillId="2" borderId="23" xfId="0" applyFont="1" applyFill="1" applyBorder="1" applyAlignment="1" applyProtection="1">
      <alignment horizontal="center" vertical="center"/>
      <protection locked="0"/>
    </xf>
    <xf numFmtId="0" fontId="47" fillId="2" borderId="19" xfId="0" applyFont="1" applyFill="1" applyBorder="1" applyAlignment="1" applyProtection="1">
      <alignment horizontal="center" vertical="center"/>
      <protection locked="0"/>
    </xf>
    <xf numFmtId="0" fontId="47" fillId="2" borderId="1" xfId="0" applyFont="1" applyFill="1" applyBorder="1" applyAlignment="1" applyProtection="1">
      <alignment horizontal="center" vertical="center"/>
      <protection locked="0"/>
    </xf>
    <xf numFmtId="0" fontId="47" fillId="2" borderId="5" xfId="0" applyFont="1" applyFill="1" applyBorder="1" applyAlignment="1" applyProtection="1">
      <alignment horizontal="center" vertical="center"/>
      <protection locked="0"/>
    </xf>
    <xf numFmtId="0" fontId="47" fillId="2" borderId="55" xfId="0" applyFont="1" applyFill="1" applyBorder="1" applyAlignment="1" applyProtection="1">
      <alignment horizontal="center" vertical="center" wrapText="1"/>
      <protection locked="0"/>
    </xf>
    <xf numFmtId="41" fontId="47" fillId="2" borderId="5" xfId="0" applyNumberFormat="1" applyFont="1" applyFill="1" applyBorder="1" applyAlignment="1" applyProtection="1">
      <alignment horizontal="center" vertical="center"/>
      <protection locked="0"/>
    </xf>
    <xf numFmtId="0" fontId="33" fillId="2" borderId="5" xfId="0" applyFont="1" applyFill="1" applyBorder="1" applyAlignment="1">
      <alignment horizontal="center" vertical="center" wrapText="1"/>
    </xf>
    <xf numFmtId="0" fontId="80" fillId="2" borderId="1" xfId="0" applyFont="1" applyFill="1" applyBorder="1" applyAlignment="1">
      <alignment horizontal="center" vertical="center" wrapText="1"/>
    </xf>
    <xf numFmtId="0" fontId="28" fillId="2" borderId="29" xfId="0" applyFont="1" applyFill="1" applyBorder="1" applyAlignment="1">
      <alignment horizontal="center" vertical="center" wrapText="1"/>
    </xf>
    <xf numFmtId="0" fontId="28" fillId="2" borderId="2" xfId="0" applyFont="1" applyFill="1" applyBorder="1" applyAlignment="1">
      <alignment horizontal="center" vertical="center" wrapText="1"/>
    </xf>
    <xf numFmtId="0" fontId="28" fillId="2" borderId="18" xfId="0" applyFont="1" applyFill="1" applyBorder="1" applyAlignment="1">
      <alignment horizontal="center" vertical="center" wrapText="1"/>
    </xf>
    <xf numFmtId="0" fontId="28" fillId="2" borderId="1" xfId="0" applyFont="1" applyFill="1" applyBorder="1" applyAlignment="1">
      <alignment horizontal="center" vertical="center" wrapText="1"/>
    </xf>
    <xf numFmtId="41" fontId="28" fillId="2" borderId="18" xfId="0" applyNumberFormat="1" applyFont="1" applyFill="1" applyBorder="1" applyAlignment="1">
      <alignment horizontal="center" vertical="center" wrapText="1"/>
    </xf>
    <xf numFmtId="41" fontId="28" fillId="2" borderId="1" xfId="0" applyNumberFormat="1" applyFont="1" applyFill="1" applyBorder="1" applyAlignment="1">
      <alignment horizontal="center" vertical="center" wrapText="1"/>
    </xf>
    <xf numFmtId="0" fontId="53" fillId="2" borderId="5" xfId="0" applyFont="1" applyFill="1" applyBorder="1" applyAlignment="1">
      <alignment horizontal="center" vertical="center"/>
    </xf>
    <xf numFmtId="0" fontId="53" fillId="2" borderId="1" xfId="0" applyFont="1" applyFill="1" applyBorder="1" applyAlignment="1">
      <alignment horizontal="center" vertical="center"/>
    </xf>
    <xf numFmtId="0" fontId="28" fillId="2" borderId="20" xfId="0" applyFont="1" applyFill="1" applyBorder="1" applyAlignment="1">
      <alignment horizontal="center" vertical="center" wrapText="1"/>
    </xf>
    <xf numFmtId="0" fontId="28" fillId="2" borderId="5" xfId="0" applyFont="1" applyFill="1" applyBorder="1" applyAlignment="1">
      <alignment horizontal="center" vertical="center" wrapText="1"/>
    </xf>
    <xf numFmtId="0" fontId="29" fillId="2" borderId="30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/>
    <xf numFmtId="0" fontId="29" fillId="2" borderId="19" xfId="0" applyFont="1" applyFill="1" applyBorder="1" applyAlignment="1" applyProtection="1">
      <alignment horizontal="center" vertical="center"/>
      <protection locked="0"/>
    </xf>
    <xf numFmtId="0" fontId="29" fillId="2" borderId="22" xfId="0" applyFont="1" applyFill="1" applyBorder="1" applyAlignment="1" applyProtection="1">
      <alignment horizontal="center" vertical="center"/>
      <protection locked="0"/>
    </xf>
    <xf numFmtId="0" fontId="29" fillId="2" borderId="23" xfId="0" applyFont="1" applyFill="1" applyBorder="1" applyAlignment="1" applyProtection="1">
      <alignment horizontal="center" vertical="center"/>
      <protection locked="0"/>
    </xf>
    <xf numFmtId="0" fontId="29" fillId="2" borderId="50" xfId="0" applyFont="1" applyFill="1" applyBorder="1" applyAlignment="1">
      <alignment horizontal="center" vertical="center"/>
    </xf>
    <xf numFmtId="0" fontId="29" fillId="2" borderId="0" xfId="0" applyFont="1" applyFill="1" applyBorder="1" applyAlignment="1">
      <alignment horizontal="center" vertical="center"/>
    </xf>
    <xf numFmtId="0" fontId="28" fillId="2" borderId="7" xfId="0" applyFont="1" applyFill="1" applyBorder="1" applyAlignment="1" applyProtection="1">
      <alignment horizontal="center" vertical="center"/>
      <protection locked="0"/>
    </xf>
    <xf numFmtId="0" fontId="0" fillId="2" borderId="8" xfId="0" applyFill="1" applyBorder="1"/>
    <xf numFmtId="0" fontId="28" fillId="2" borderId="21" xfId="0" applyFont="1" applyFill="1" applyBorder="1" applyAlignment="1">
      <alignment horizontal="center" vertical="center" wrapText="1"/>
    </xf>
    <xf numFmtId="0" fontId="0" fillId="2" borderId="9" xfId="0" applyFill="1" applyBorder="1"/>
    <xf numFmtId="0" fontId="29" fillId="2" borderId="15" xfId="0" applyFont="1" applyFill="1" applyBorder="1" applyAlignment="1">
      <alignment horizontal="center" vertical="center"/>
    </xf>
    <xf numFmtId="0" fontId="0" fillId="2" borderId="16" xfId="0" applyFill="1" applyBorder="1"/>
    <xf numFmtId="0" fontId="0" fillId="2" borderId="26" xfId="0" applyFill="1" applyBorder="1"/>
    <xf numFmtId="0" fontId="28" fillId="2" borderId="7" xfId="0" applyFont="1" applyFill="1" applyBorder="1" applyAlignment="1">
      <alignment horizontal="center" vertical="center" wrapText="1"/>
    </xf>
    <xf numFmtId="0" fontId="28" fillId="2" borderId="30" xfId="0" applyFont="1" applyFill="1" applyBorder="1" applyAlignment="1">
      <alignment horizontal="center" vertical="center" wrapText="1"/>
    </xf>
    <xf numFmtId="0" fontId="42" fillId="2" borderId="15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2" fillId="2" borderId="5" xfId="0" applyFont="1" applyFill="1" applyBorder="1" applyAlignment="1">
      <alignment horizontal="center" vertical="center" wrapText="1"/>
    </xf>
    <xf numFmtId="0" fontId="29" fillId="2" borderId="29" xfId="0" applyFont="1" applyFill="1" applyBorder="1" applyAlignment="1">
      <alignment horizontal="center" vertical="center"/>
    </xf>
    <xf numFmtId="0" fontId="29" fillId="2" borderId="2" xfId="0" applyFont="1" applyFill="1" applyBorder="1" applyAlignment="1">
      <alignment horizontal="center" vertical="center"/>
    </xf>
    <xf numFmtId="0" fontId="29" fillId="2" borderId="20" xfId="0" applyFont="1" applyFill="1" applyBorder="1" applyAlignment="1">
      <alignment horizontal="center" vertical="center"/>
    </xf>
    <xf numFmtId="0" fontId="29" fillId="2" borderId="5" xfId="0" applyFont="1" applyFill="1" applyBorder="1" applyAlignment="1">
      <alignment horizontal="center" vertical="center"/>
    </xf>
    <xf numFmtId="0" fontId="42" fillId="2" borderId="17" xfId="0" applyFont="1" applyFill="1" applyBorder="1" applyAlignment="1">
      <alignment horizontal="center" vertical="center" wrapText="1"/>
    </xf>
    <xf numFmtId="0" fontId="29" fillId="2" borderId="18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3" fontId="29" fillId="2" borderId="18" xfId="0" applyNumberFormat="1" applyFont="1" applyFill="1" applyBorder="1" applyAlignment="1">
      <alignment horizontal="center" vertical="center" wrapText="1"/>
    </xf>
    <xf numFmtId="3" fontId="29" fillId="2" borderId="1" xfId="0" applyNumberFormat="1" applyFont="1" applyFill="1" applyBorder="1" applyAlignment="1">
      <alignment horizontal="center" vertical="center"/>
    </xf>
    <xf numFmtId="0" fontId="22" fillId="2" borderId="47" xfId="0" applyFont="1" applyFill="1" applyBorder="1" applyAlignment="1">
      <alignment horizontal="left" vertical="top" wrapText="1"/>
    </xf>
    <xf numFmtId="0" fontId="22" fillId="2" borderId="0" xfId="0" applyFont="1" applyFill="1" applyBorder="1" applyAlignment="1">
      <alignment horizontal="left" vertical="top" wrapText="1"/>
    </xf>
    <xf numFmtId="0" fontId="22" fillId="2" borderId="58" xfId="0" applyFont="1" applyFill="1" applyBorder="1" applyAlignment="1">
      <alignment horizontal="left" vertical="top" wrapText="1"/>
    </xf>
    <xf numFmtId="0" fontId="22" fillId="2" borderId="43" xfId="0" applyFont="1" applyFill="1" applyBorder="1" applyAlignment="1">
      <alignment horizontal="left" vertical="top" wrapText="1"/>
    </xf>
    <xf numFmtId="0" fontId="22" fillId="2" borderId="44" xfId="0" applyFont="1" applyFill="1" applyBorder="1" applyAlignment="1">
      <alignment horizontal="left" vertical="top" wrapText="1"/>
    </xf>
    <xf numFmtId="0" fontId="22" fillId="2" borderId="59" xfId="0" applyFont="1" applyFill="1" applyBorder="1" applyAlignment="1">
      <alignment horizontal="left" vertical="top" wrapText="1"/>
    </xf>
    <xf numFmtId="0" fontId="28" fillId="2" borderId="23" xfId="0" applyFont="1" applyFill="1" applyBorder="1" applyAlignment="1" applyProtection="1">
      <alignment horizontal="center" vertical="center"/>
      <protection locked="0"/>
    </xf>
    <xf numFmtId="0" fontId="28" fillId="2" borderId="18" xfId="0" applyFont="1" applyFill="1" applyBorder="1" applyAlignment="1" applyProtection="1">
      <alignment horizontal="center" vertical="center"/>
      <protection locked="0"/>
    </xf>
    <xf numFmtId="0" fontId="28" fillId="2" borderId="20" xfId="0" applyFont="1" applyFill="1" applyBorder="1" applyAlignment="1" applyProtection="1">
      <alignment horizontal="center" vertical="center"/>
      <protection locked="0"/>
    </xf>
    <xf numFmtId="0" fontId="28" fillId="2" borderId="29" xfId="0" applyFont="1" applyFill="1" applyBorder="1" applyAlignment="1" applyProtection="1">
      <alignment horizontal="center" vertical="center"/>
      <protection locked="0"/>
    </xf>
    <xf numFmtId="0" fontId="28" fillId="2" borderId="54" xfId="0" applyFont="1" applyFill="1" applyBorder="1" applyAlignment="1" applyProtection="1">
      <alignment horizontal="center" vertical="center"/>
      <protection locked="0"/>
    </xf>
    <xf numFmtId="0" fontId="28" fillId="2" borderId="22" xfId="0" applyFont="1" applyFill="1" applyBorder="1" applyAlignment="1" applyProtection="1">
      <alignment horizontal="center" vertical="center"/>
      <protection locked="0"/>
    </xf>
    <xf numFmtId="0" fontId="28" fillId="2" borderId="24" xfId="0" applyFont="1" applyFill="1" applyBorder="1" applyAlignment="1" applyProtection="1">
      <alignment horizontal="center" vertical="center"/>
      <protection locked="0"/>
    </xf>
    <xf numFmtId="0" fontId="28" fillId="2" borderId="16" xfId="0" applyFont="1" applyFill="1" applyBorder="1" applyAlignment="1" applyProtection="1">
      <alignment horizontal="center" vertical="center"/>
      <protection locked="0"/>
    </xf>
    <xf numFmtId="0" fontId="28" fillId="2" borderId="17" xfId="0" applyFont="1" applyFill="1" applyBorder="1" applyAlignment="1" applyProtection="1">
      <alignment horizontal="center" vertical="center"/>
      <protection locked="0"/>
    </xf>
    <xf numFmtId="0" fontId="28" fillId="2" borderId="55" xfId="0" applyFont="1" applyFill="1" applyBorder="1" applyAlignment="1" applyProtection="1">
      <alignment horizontal="center" vertical="center" wrapText="1"/>
      <protection locked="0"/>
    </xf>
    <xf numFmtId="0" fontId="28" fillId="2" borderId="60" xfId="0" applyFont="1" applyFill="1" applyBorder="1" applyAlignment="1" applyProtection="1">
      <alignment horizontal="center" vertical="center" wrapText="1"/>
      <protection locked="0"/>
    </xf>
    <xf numFmtId="0" fontId="28" fillId="2" borderId="71" xfId="0" applyFont="1" applyFill="1" applyBorder="1" applyAlignment="1" applyProtection="1">
      <alignment horizontal="center" vertical="center" wrapText="1"/>
      <protection locked="0"/>
    </xf>
    <xf numFmtId="0" fontId="28" fillId="2" borderId="10" xfId="0" applyFont="1" applyFill="1" applyBorder="1" applyAlignment="1" applyProtection="1">
      <alignment horizontal="center" vertical="center"/>
      <protection locked="0"/>
    </xf>
    <xf numFmtId="0" fontId="28" fillId="2" borderId="9" xfId="0" applyFont="1" applyFill="1" applyBorder="1" applyAlignment="1" applyProtection="1">
      <alignment horizontal="center" vertical="center"/>
      <protection locked="0"/>
    </xf>
    <xf numFmtId="0" fontId="28" fillId="2" borderId="15" xfId="0" applyFont="1" applyFill="1" applyBorder="1" applyAlignment="1" applyProtection="1">
      <alignment horizontal="center" vertical="center"/>
      <protection locked="0"/>
    </xf>
    <xf numFmtId="192" fontId="28" fillId="2" borderId="10" xfId="0" applyNumberFormat="1" applyFont="1" applyFill="1" applyBorder="1" applyAlignment="1" applyProtection="1">
      <alignment horizontal="center" vertical="center"/>
      <protection locked="0"/>
    </xf>
    <xf numFmtId="192" fontId="28" fillId="2" borderId="9" xfId="0" applyNumberFormat="1" applyFont="1" applyFill="1" applyBorder="1" applyAlignment="1" applyProtection="1">
      <alignment horizontal="center" vertical="center"/>
      <protection locked="0"/>
    </xf>
    <xf numFmtId="41" fontId="28" fillId="2" borderId="31" xfId="0" applyNumberFormat="1" applyFont="1" applyFill="1" applyBorder="1" applyAlignment="1" applyProtection="1">
      <alignment horizontal="center" vertical="center" wrapText="1"/>
      <protection locked="0"/>
    </xf>
    <xf numFmtId="41" fontId="28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52" xfId="0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 applyBorder="1" applyAlignment="1" applyProtection="1">
      <alignment horizontal="center" vertical="center" wrapText="1"/>
      <protection locked="0"/>
    </xf>
    <xf numFmtId="0" fontId="28" fillId="2" borderId="10" xfId="0" applyFont="1" applyFill="1" applyBorder="1" applyAlignment="1" applyProtection="1">
      <alignment horizontal="center" vertical="center" wrapText="1"/>
      <protection locked="0"/>
    </xf>
    <xf numFmtId="0" fontId="28" fillId="2" borderId="9" xfId="0" applyFont="1" applyFill="1" applyBorder="1" applyAlignment="1" applyProtection="1">
      <alignment horizontal="center" vertical="center" wrapText="1"/>
      <protection locked="0"/>
    </xf>
    <xf numFmtId="0" fontId="28" fillId="2" borderId="32" xfId="0" applyFont="1" applyFill="1" applyBorder="1" applyAlignment="1" applyProtection="1">
      <alignment horizontal="center" vertical="center"/>
      <protection locked="0"/>
    </xf>
    <xf numFmtId="0" fontId="28" fillId="2" borderId="8" xfId="0" applyFont="1" applyFill="1" applyBorder="1" applyAlignment="1" applyProtection="1">
      <alignment horizontal="center" vertical="center"/>
      <protection locked="0"/>
    </xf>
    <xf numFmtId="0" fontId="28" fillId="2" borderId="27" xfId="0" applyFont="1" applyFill="1" applyBorder="1" applyAlignment="1" applyProtection="1">
      <alignment horizontal="center" vertical="center"/>
      <protection locked="0"/>
    </xf>
    <xf numFmtId="0" fontId="28" fillId="2" borderId="39" xfId="0" applyFon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8" xfId="0" applyFill="1" applyBorder="1" applyAlignment="1" applyProtection="1">
      <alignment horizontal="center" vertical="center"/>
      <protection locked="0"/>
    </xf>
    <xf numFmtId="0" fontId="28" fillId="2" borderId="19" xfId="0" applyFont="1" applyFill="1" applyBorder="1" applyAlignment="1" applyProtection="1">
      <alignment horizontal="center" vertical="center"/>
      <protection locked="0"/>
    </xf>
    <xf numFmtId="0" fontId="29" fillId="0" borderId="1" xfId="0" applyFont="1" applyBorder="1" applyAlignment="1">
      <alignment horizontal="center" vertical="center" wrapText="1"/>
    </xf>
    <xf numFmtId="0" fontId="28" fillId="3" borderId="33" xfId="0" applyFont="1" applyFill="1" applyBorder="1" applyAlignment="1">
      <alignment horizontal="center" vertical="center" wrapText="1"/>
    </xf>
    <xf numFmtId="0" fontId="28" fillId="3" borderId="34" xfId="0" applyFont="1" applyFill="1" applyBorder="1" applyAlignment="1">
      <alignment horizontal="center" vertical="center" wrapText="1"/>
    </xf>
    <xf numFmtId="0" fontId="29" fillId="3" borderId="1" xfId="0" applyFont="1" applyFill="1" applyBorder="1" applyAlignment="1">
      <alignment horizontal="center" vertical="center" wrapText="1"/>
    </xf>
    <xf numFmtId="0" fontId="22" fillId="5" borderId="0" xfId="0" applyFont="1" applyFill="1" applyBorder="1" applyAlignment="1">
      <alignment horizontal="center" vertical="top" wrapText="1"/>
    </xf>
    <xf numFmtId="0" fontId="29" fillId="0" borderId="29" xfId="0" applyFont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0" borderId="20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20" xfId="0" applyFont="1" applyBorder="1" applyAlignment="1">
      <alignment horizontal="center" vertical="center"/>
    </xf>
    <xf numFmtId="0" fontId="29" fillId="0" borderId="5" xfId="0" applyFont="1" applyBorder="1" applyAlignment="1">
      <alignment horizontal="center" vertical="center"/>
    </xf>
    <xf numFmtId="0" fontId="29" fillId="8" borderId="18" xfId="0" applyFont="1" applyFill="1" applyBorder="1" applyAlignment="1" applyProtection="1">
      <alignment horizontal="center" vertical="center"/>
      <protection locked="0"/>
    </xf>
    <xf numFmtId="0" fontId="29" fillId="0" borderId="18" xfId="0" applyFont="1" applyBorder="1" applyAlignment="1" applyProtection="1">
      <alignment horizontal="center" vertical="center"/>
      <protection locked="0"/>
    </xf>
    <xf numFmtId="0" fontId="41" fillId="0" borderId="0" xfId="0" applyFont="1" applyAlignment="1">
      <alignment horizontal="left" vertical="center"/>
    </xf>
    <xf numFmtId="0" fontId="29" fillId="3" borderId="30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vertical="center"/>
    </xf>
    <xf numFmtId="0" fontId="33" fillId="0" borderId="0" xfId="0" applyFont="1" applyBorder="1" applyAlignment="1">
      <alignment horizontal="center"/>
    </xf>
    <xf numFmtId="0" fontId="84" fillId="4" borderId="12" xfId="0" applyFont="1" applyFill="1" applyBorder="1" applyAlignment="1">
      <alignment horizontal="center" vertical="center" wrapText="1"/>
    </xf>
    <xf numFmtId="0" fontId="84" fillId="4" borderId="13" xfId="0" applyFont="1" applyFill="1" applyBorder="1" applyAlignment="1">
      <alignment horizontal="center" vertical="center" wrapText="1"/>
    </xf>
    <xf numFmtId="0" fontId="84" fillId="4" borderId="57" xfId="0" applyFont="1" applyFill="1" applyBorder="1" applyAlignment="1">
      <alignment horizontal="center" vertical="center" wrapText="1"/>
    </xf>
    <xf numFmtId="0" fontId="84" fillId="4" borderId="47" xfId="0" applyFont="1" applyFill="1" applyBorder="1" applyAlignment="1">
      <alignment horizontal="center" vertical="center" wrapText="1"/>
    </xf>
    <xf numFmtId="0" fontId="84" fillId="4" borderId="0" xfId="0" applyFont="1" applyFill="1" applyBorder="1" applyAlignment="1">
      <alignment horizontal="center" vertical="center" wrapText="1"/>
    </xf>
    <xf numFmtId="0" fontId="84" fillId="4" borderId="58" xfId="0" applyFont="1" applyFill="1" applyBorder="1" applyAlignment="1">
      <alignment horizontal="center" vertical="center" wrapText="1"/>
    </xf>
    <xf numFmtId="0" fontId="84" fillId="4" borderId="43" xfId="0" applyFont="1" applyFill="1" applyBorder="1" applyAlignment="1">
      <alignment horizontal="center" vertical="center" wrapText="1"/>
    </xf>
    <xf numFmtId="0" fontId="84" fillId="4" borderId="44" xfId="0" applyFont="1" applyFill="1" applyBorder="1" applyAlignment="1">
      <alignment horizontal="center" vertical="center" wrapText="1"/>
    </xf>
    <xf numFmtId="0" fontId="84" fillId="4" borderId="59" xfId="0" applyFont="1" applyFill="1" applyBorder="1" applyAlignment="1">
      <alignment horizontal="center" vertical="center" wrapText="1"/>
    </xf>
    <xf numFmtId="0" fontId="23" fillId="8" borderId="12" xfId="0" applyFont="1" applyFill="1" applyBorder="1" applyAlignment="1">
      <alignment horizontal="left" vertical="top" wrapText="1"/>
    </xf>
    <xf numFmtId="0" fontId="23" fillId="8" borderId="13" xfId="0" applyFont="1" applyFill="1" applyBorder="1" applyAlignment="1">
      <alignment horizontal="left" vertical="top" wrapText="1"/>
    </xf>
    <xf numFmtId="0" fontId="23" fillId="8" borderId="57" xfId="0" applyFont="1" applyFill="1" applyBorder="1" applyAlignment="1">
      <alignment horizontal="left" vertical="top" wrapText="1"/>
    </xf>
    <xf numFmtId="0" fontId="23" fillId="8" borderId="47" xfId="0" applyFont="1" applyFill="1" applyBorder="1" applyAlignment="1">
      <alignment horizontal="left" vertical="top" wrapText="1"/>
    </xf>
    <xf numFmtId="0" fontId="23" fillId="8" borderId="0" xfId="0" applyFont="1" applyFill="1" applyBorder="1" applyAlignment="1">
      <alignment horizontal="left" vertical="top" wrapText="1"/>
    </xf>
    <xf numFmtId="0" fontId="23" fillId="8" borderId="58" xfId="0" applyFont="1" applyFill="1" applyBorder="1" applyAlignment="1">
      <alignment horizontal="left" vertical="top" wrapText="1"/>
    </xf>
    <xf numFmtId="0" fontId="23" fillId="8" borderId="43" xfId="0" applyFont="1" applyFill="1" applyBorder="1" applyAlignment="1">
      <alignment horizontal="left" vertical="top" wrapText="1"/>
    </xf>
    <xf numFmtId="0" fontId="23" fillId="8" borderId="44" xfId="0" applyFont="1" applyFill="1" applyBorder="1" applyAlignment="1">
      <alignment horizontal="left" vertical="top" wrapText="1"/>
    </xf>
    <xf numFmtId="0" fontId="23" fillId="8" borderId="59" xfId="0" applyFont="1" applyFill="1" applyBorder="1" applyAlignment="1">
      <alignment horizontal="left" vertical="top" wrapText="1"/>
    </xf>
    <xf numFmtId="0" fontId="33" fillId="2" borderId="5" xfId="0" applyFont="1" applyFill="1" applyBorder="1" applyAlignment="1" applyProtection="1">
      <alignment horizontal="center" vertical="center" wrapText="1"/>
      <protection locked="0"/>
    </xf>
    <xf numFmtId="0" fontId="33" fillId="2" borderId="6" xfId="0" applyFont="1" applyFill="1" applyBorder="1" applyAlignment="1" applyProtection="1">
      <alignment horizontal="center" vertical="center" wrapText="1"/>
      <protection locked="0"/>
    </xf>
    <xf numFmtId="0" fontId="22" fillId="0" borderId="54" xfId="0" applyFont="1" applyBorder="1" applyAlignment="1" applyProtection="1">
      <alignment horizontal="center" vertical="center"/>
      <protection locked="0"/>
    </xf>
    <xf numFmtId="0" fontId="22" fillId="0" borderId="23" xfId="0" applyFont="1" applyBorder="1" applyAlignment="1" applyProtection="1">
      <alignment horizontal="center" vertical="center"/>
      <protection locked="0"/>
    </xf>
    <xf numFmtId="0" fontId="33" fillId="3" borderId="5" xfId="0" applyFont="1" applyFill="1" applyBorder="1" applyAlignment="1" applyProtection="1">
      <alignment horizontal="center" vertical="center" wrapText="1"/>
      <protection locked="0"/>
    </xf>
    <xf numFmtId="0" fontId="33" fillId="2" borderId="10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 wrapText="1"/>
    </xf>
    <xf numFmtId="0" fontId="33" fillId="2" borderId="9" xfId="0" applyFont="1" applyFill="1" applyBorder="1" applyAlignment="1">
      <alignment horizontal="center" vertical="center" wrapText="1"/>
    </xf>
    <xf numFmtId="0" fontId="29" fillId="2" borderId="27" xfId="0" applyFont="1" applyFill="1" applyBorder="1" applyAlignment="1">
      <alignment horizontal="center" vertical="center" wrapText="1"/>
    </xf>
    <xf numFmtId="0" fontId="29" fillId="2" borderId="28" xfId="0" applyFont="1" applyFill="1" applyBorder="1" applyAlignment="1">
      <alignment horizontal="center" vertical="center" wrapText="1"/>
    </xf>
    <xf numFmtId="0" fontId="55" fillId="2" borderId="10" xfId="0" applyNumberFormat="1" applyFont="1" applyFill="1" applyBorder="1" applyAlignment="1">
      <alignment horizontal="center" vertical="center" wrapText="1"/>
    </xf>
    <xf numFmtId="0" fontId="55" fillId="2" borderId="14" xfId="0" applyNumberFormat="1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55" fillId="2" borderId="9" xfId="0" applyNumberFormat="1" applyFont="1" applyFill="1" applyBorder="1" applyAlignment="1">
      <alignment horizontal="center" vertical="center" wrapText="1"/>
    </xf>
    <xf numFmtId="0" fontId="33" fillId="2" borderId="1" xfId="0" applyFont="1" applyFill="1" applyBorder="1" applyAlignment="1">
      <alignment horizontal="center" vertical="center" wrapText="1"/>
    </xf>
    <xf numFmtId="0" fontId="29" fillId="2" borderId="42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109" fillId="2" borderId="55" xfId="0" applyFont="1" applyFill="1" applyBorder="1" applyAlignment="1">
      <alignment horizontal="center" vertical="center" wrapText="1"/>
    </xf>
    <xf numFmtId="0" fontId="109" fillId="2" borderId="11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2" borderId="17" xfId="0" applyFont="1" applyFill="1" applyBorder="1" applyAlignment="1">
      <alignment horizontal="center" vertical="center" wrapText="1"/>
    </xf>
    <xf numFmtId="0" fontId="97" fillId="2" borderId="2" xfId="29" applyNumberFormat="1" applyFont="1" applyFill="1" applyBorder="1" applyAlignment="1">
      <alignment horizontal="center" vertical="center" wrapText="1"/>
    </xf>
    <xf numFmtId="0" fontId="64" fillId="2" borderId="2" xfId="29" applyNumberFormat="1" applyFont="1" applyFill="1" applyBorder="1" applyAlignment="1">
      <alignment horizontal="center" vertical="center" wrapText="1"/>
    </xf>
    <xf numFmtId="0" fontId="96" fillId="2" borderId="1" xfId="29" applyFont="1" applyFill="1" applyBorder="1" applyAlignment="1">
      <alignment horizontal="left" vertical="center" wrapText="1"/>
    </xf>
    <xf numFmtId="0" fontId="96" fillId="2" borderId="1" xfId="29" applyFont="1" applyFill="1" applyBorder="1" applyAlignment="1">
      <alignment horizontal="center" vertical="center" wrapText="1"/>
    </xf>
    <xf numFmtId="0" fontId="23" fillId="2" borderId="5" xfId="0" applyFont="1" applyFill="1" applyBorder="1" applyAlignment="1">
      <alignment horizontal="center" vertical="center" wrapText="1"/>
    </xf>
    <xf numFmtId="41" fontId="23" fillId="2" borderId="1" xfId="0" applyNumberFormat="1" applyFont="1" applyFill="1" applyBorder="1" applyAlignment="1">
      <alignment horizontal="left" vertical="center" wrapText="1"/>
    </xf>
    <xf numFmtId="0" fontId="44" fillId="2" borderId="1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horizontal="center" wrapText="1"/>
    </xf>
    <xf numFmtId="0" fontId="0" fillId="2" borderId="2" xfId="0" applyFont="1" applyFill="1" applyBorder="1" applyAlignment="1">
      <alignment horizontal="center" wrapText="1"/>
    </xf>
    <xf numFmtId="0" fontId="44" fillId="2" borderId="1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center" vertical="top" wrapText="1"/>
    </xf>
    <xf numFmtId="0" fontId="23" fillId="2" borderId="2" xfId="0" applyFont="1" applyFill="1" applyBorder="1" applyAlignment="1">
      <alignment horizontal="center" vertical="top" wrapText="1"/>
    </xf>
    <xf numFmtId="0" fontId="44" fillId="2" borderId="3" xfId="0" applyFont="1" applyFill="1" applyBorder="1" applyAlignment="1">
      <alignment horizontal="center" wrapText="1"/>
    </xf>
    <xf numFmtId="0" fontId="19" fillId="2" borderId="3" xfId="0" applyFont="1" applyFill="1" applyBorder="1" applyAlignment="1">
      <alignment horizontal="center" wrapText="1"/>
    </xf>
    <xf numFmtId="0" fontId="0" fillId="2" borderId="4" xfId="0" applyFont="1" applyFill="1" applyBorder="1" applyAlignment="1">
      <alignment horizontal="center" wrapText="1"/>
    </xf>
    <xf numFmtId="0" fontId="19" fillId="2" borderId="1" xfId="0" applyFont="1" applyFill="1" applyBorder="1" applyAlignment="1">
      <alignment vertical="top" wrapText="1"/>
    </xf>
    <xf numFmtId="0" fontId="0" fillId="2" borderId="2" xfId="0" applyFont="1" applyFill="1" applyBorder="1" applyAlignment="1">
      <alignment vertical="top" wrapText="1"/>
    </xf>
    <xf numFmtId="0" fontId="23" fillId="2" borderId="2" xfId="0" applyFont="1" applyFill="1" applyBorder="1" applyAlignment="1">
      <alignment horizontal="center" vertical="center" wrapText="1"/>
    </xf>
    <xf numFmtId="0" fontId="44" fillId="2" borderId="1" xfId="0" applyFont="1" applyFill="1" applyBorder="1" applyAlignment="1">
      <alignment horizontal="left" vertical="top" wrapText="1"/>
    </xf>
    <xf numFmtId="0" fontId="19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top" wrapText="1"/>
    </xf>
    <xf numFmtId="0" fontId="0" fillId="2" borderId="2" xfId="0" applyFont="1" applyFill="1" applyBorder="1" applyAlignment="1">
      <alignment horizontal="center" vertical="top" wrapText="1"/>
    </xf>
    <xf numFmtId="0" fontId="19" fillId="0" borderId="18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41" fontId="0" fillId="0" borderId="18" xfId="0" applyNumberFormat="1" applyFont="1" applyBorder="1" applyAlignment="1">
      <alignment horizontal="center" vertical="center" wrapText="1"/>
    </xf>
    <xf numFmtId="41" fontId="0" fillId="0" borderId="1" xfId="0" applyNumberFormat="1" applyFont="1" applyBorder="1" applyAlignment="1">
      <alignment horizontal="center" vertical="center"/>
    </xf>
    <xf numFmtId="0" fontId="14" fillId="0" borderId="18" xfId="3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1" fontId="23" fillId="2" borderId="1" xfId="0" applyNumberFormat="1" applyFont="1" applyFill="1" applyBorder="1" applyAlignment="1">
      <alignment horizontal="left" vertical="center"/>
    </xf>
    <xf numFmtId="0" fontId="64" fillId="2" borderId="1" xfId="29" applyFont="1" applyFill="1" applyBorder="1" applyAlignment="1">
      <alignment horizontal="center" vertical="center" wrapText="1"/>
    </xf>
    <xf numFmtId="0" fontId="64" fillId="2" borderId="1" xfId="29" applyFont="1" applyFill="1" applyBorder="1" applyAlignment="1">
      <alignment horizontal="left" vertical="center" wrapText="1"/>
    </xf>
    <xf numFmtId="0" fontId="23" fillId="2" borderId="5" xfId="0" applyFont="1" applyFill="1" applyBorder="1" applyAlignment="1">
      <alignment horizontal="center" vertical="center"/>
    </xf>
    <xf numFmtId="0" fontId="51" fillId="2" borderId="2" xfId="0" applyNumberFormat="1" applyFont="1" applyFill="1" applyBorder="1" applyAlignment="1">
      <alignment horizontal="center" vertical="center" wrapText="1"/>
    </xf>
    <xf numFmtId="0" fontId="0" fillId="2" borderId="2" xfId="0" applyNumberFormat="1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center" vertical="center" wrapText="1"/>
    </xf>
    <xf numFmtId="0" fontId="57" fillId="2" borderId="1" xfId="0" applyFont="1" applyFill="1" applyBorder="1" applyAlignment="1">
      <alignment horizontal="left" vertical="center" wrapText="1"/>
    </xf>
    <xf numFmtId="41" fontId="23" fillId="2" borderId="1" xfId="0" applyNumberFormat="1" applyFont="1" applyFill="1" applyBorder="1" applyAlignment="1">
      <alignment vertical="center" wrapText="1"/>
    </xf>
    <xf numFmtId="41" fontId="64" fillId="2" borderId="1" xfId="0" applyNumberFormat="1" applyFont="1" applyFill="1" applyBorder="1" applyAlignment="1">
      <alignment horizontal="left" vertical="center" wrapText="1"/>
    </xf>
    <xf numFmtId="41" fontId="0" fillId="2" borderId="1" xfId="0" applyNumberFormat="1" applyFont="1" applyFill="1" applyBorder="1" applyAlignment="1">
      <alignment horizontal="left" vertical="center" wrapText="1"/>
    </xf>
    <xf numFmtId="41" fontId="48" fillId="2" borderId="1" xfId="0" applyNumberFormat="1" applyFont="1" applyFill="1" applyBorder="1" applyAlignment="1">
      <alignment vertical="center" wrapText="1"/>
    </xf>
    <xf numFmtId="0" fontId="0" fillId="5" borderId="49" xfId="0" applyFill="1" applyBorder="1" applyAlignment="1">
      <alignment horizontal="left" vertical="top" wrapText="1"/>
    </xf>
    <xf numFmtId="0" fontId="0" fillId="5" borderId="52" xfId="0" applyFill="1" applyBorder="1" applyAlignment="1">
      <alignment horizontal="left" vertical="top" wrapText="1"/>
    </xf>
    <xf numFmtId="0" fontId="0" fillId="5" borderId="27" xfId="0" applyFill="1" applyBorder="1" applyAlignment="1">
      <alignment horizontal="left" vertical="top" wrapText="1"/>
    </xf>
    <xf numFmtId="0" fontId="0" fillId="5" borderId="50" xfId="0" applyFill="1" applyBorder="1" applyAlignment="1">
      <alignment horizontal="left" vertical="top" wrapText="1"/>
    </xf>
    <xf numFmtId="0" fontId="0" fillId="5" borderId="0" xfId="0" applyFill="1" applyBorder="1" applyAlignment="1">
      <alignment horizontal="left" vertical="top" wrapText="1"/>
    </xf>
    <xf numFmtId="0" fontId="0" fillId="5" borderId="28" xfId="0" applyFill="1" applyBorder="1" applyAlignment="1">
      <alignment horizontal="left" vertical="top" wrapText="1"/>
    </xf>
    <xf numFmtId="0" fontId="0" fillId="5" borderId="51" xfId="0" applyFill="1" applyBorder="1" applyAlignment="1">
      <alignment horizontal="left" vertical="top" wrapText="1"/>
    </xf>
    <xf numFmtId="0" fontId="0" fillId="5" borderId="53" xfId="0" applyFill="1" applyBorder="1" applyAlignment="1">
      <alignment horizontal="left" vertical="top" wrapText="1"/>
    </xf>
    <xf numFmtId="0" fontId="0" fillId="5" borderId="39" xfId="0" applyFill="1" applyBorder="1" applyAlignment="1">
      <alignment horizontal="left" vertical="top" wrapText="1"/>
    </xf>
    <xf numFmtId="0" fontId="23" fillId="2" borderId="6" xfId="0" applyFont="1" applyFill="1" applyBorder="1" applyAlignment="1">
      <alignment horizontal="center" vertical="center" wrapText="1"/>
    </xf>
    <xf numFmtId="41" fontId="23" fillId="2" borderId="3" xfId="0" applyNumberFormat="1" applyFont="1" applyFill="1" applyBorder="1" applyAlignment="1">
      <alignment horizontal="left" vertical="center" wrapText="1"/>
    </xf>
    <xf numFmtId="41" fontId="48" fillId="2" borderId="1" xfId="0" applyNumberFormat="1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26" xfId="0" applyFont="1" applyFill="1" applyBorder="1" applyAlignment="1">
      <alignment horizontal="center" vertical="center" wrapText="1"/>
    </xf>
    <xf numFmtId="0" fontId="36" fillId="4" borderId="0" xfId="3" applyFont="1" applyFill="1" applyAlignment="1" applyProtection="1">
      <alignment horizontal="center" vertical="center" shrinkToFit="1"/>
      <protection locked="0"/>
    </xf>
    <xf numFmtId="179" fontId="104" fillId="4" borderId="0" xfId="3" applyNumberFormat="1" applyFont="1" applyFill="1" applyAlignment="1" applyProtection="1">
      <alignment horizontal="center" vertical="center" shrinkToFit="1"/>
      <protection locked="0"/>
    </xf>
    <xf numFmtId="0" fontId="112" fillId="4" borderId="10" xfId="0" applyFont="1" applyFill="1" applyBorder="1" applyAlignment="1" applyProtection="1">
      <alignment horizontal="center" vertical="center" wrapText="1"/>
      <protection locked="0"/>
    </xf>
    <xf numFmtId="41" fontId="47" fillId="4" borderId="21" xfId="3" applyNumberFormat="1" applyFont="1" applyFill="1" applyBorder="1" applyAlignment="1" applyProtection="1">
      <alignment horizontal="right" vertical="center" shrinkToFit="1"/>
    </xf>
    <xf numFmtId="41" fontId="47" fillId="4" borderId="10" xfId="2" applyNumberFormat="1" applyFont="1" applyFill="1" applyBorder="1" applyAlignment="1" applyProtection="1">
      <alignment horizontal="right" vertical="center" wrapText="1"/>
    </xf>
    <xf numFmtId="41" fontId="48" fillId="4" borderId="14" xfId="2" applyNumberFormat="1" applyFont="1" applyFill="1" applyBorder="1" applyAlignment="1" applyProtection="1">
      <alignment horizontal="right" vertical="center" wrapText="1"/>
      <protection locked="0"/>
    </xf>
    <xf numFmtId="41" fontId="48" fillId="4" borderId="1" xfId="2" applyNumberFormat="1" applyFont="1" applyFill="1" applyBorder="1" applyAlignment="1" applyProtection="1">
      <alignment horizontal="right" vertical="center" wrapText="1"/>
      <protection locked="0"/>
    </xf>
    <xf numFmtId="41" fontId="48" fillId="4" borderId="1" xfId="3" applyNumberFormat="1" applyFont="1" applyFill="1" applyBorder="1" applyAlignment="1" applyProtection="1">
      <alignment horizontal="right" vertical="center" wrapText="1" shrinkToFit="1"/>
    </xf>
    <xf numFmtId="41" fontId="48" fillId="4" borderId="3" xfId="2" applyNumberFormat="1" applyFont="1" applyFill="1" applyBorder="1" applyAlignment="1" applyProtection="1">
      <alignment horizontal="right" vertical="center" wrapText="1"/>
    </xf>
    <xf numFmtId="41" fontId="48" fillId="4" borderId="9" xfId="2" applyNumberFormat="1" applyFont="1" applyFill="1" applyBorder="1" applyAlignment="1" applyProtection="1">
      <alignment horizontal="right" vertical="center" wrapText="1"/>
      <protection locked="0"/>
    </xf>
    <xf numFmtId="41" fontId="48" fillId="4" borderId="10" xfId="2" applyNumberFormat="1" applyFont="1" applyFill="1" applyBorder="1" applyAlignment="1" applyProtection="1">
      <alignment horizontal="right" vertical="center" wrapText="1"/>
    </xf>
    <xf numFmtId="41" fontId="48" fillId="4" borderId="21" xfId="2" applyNumberFormat="1" applyFont="1" applyFill="1" applyBorder="1" applyAlignment="1" applyProtection="1">
      <alignment horizontal="right" vertical="center" wrapText="1"/>
      <protection locked="0"/>
    </xf>
    <xf numFmtId="41" fontId="48" fillId="4" borderId="1" xfId="3" applyNumberFormat="1" applyFont="1" applyFill="1" applyBorder="1" applyAlignment="1" applyProtection="1">
      <alignment horizontal="right" vertical="center" wrapText="1" shrinkToFit="1"/>
      <protection locked="0"/>
    </xf>
    <xf numFmtId="41" fontId="48" fillId="4" borderId="18" xfId="2" applyNumberFormat="1" applyFont="1" applyFill="1" applyBorder="1" applyAlignment="1" applyProtection="1">
      <alignment horizontal="right" vertical="center" wrapText="1"/>
      <protection locked="0"/>
    </xf>
    <xf numFmtId="182" fontId="48" fillId="4" borderId="18" xfId="125" applyNumberFormat="1" applyFont="1" applyFill="1" applyBorder="1" applyAlignment="1" applyProtection="1">
      <alignment horizontal="right" vertical="center" wrapText="1"/>
      <protection locked="0"/>
    </xf>
    <xf numFmtId="0" fontId="36" fillId="4" borderId="0" xfId="3" applyFont="1" applyFill="1" applyBorder="1" applyAlignment="1" applyProtection="1">
      <alignment horizontal="center" vertical="center" wrapText="1" shrinkToFit="1"/>
      <protection locked="0"/>
    </xf>
    <xf numFmtId="0" fontId="36" fillId="4" borderId="0" xfId="3" applyFont="1" applyFill="1" applyAlignment="1" applyProtection="1">
      <alignment horizontal="center" vertical="center" wrapText="1" shrinkToFit="1"/>
      <protection locked="0"/>
    </xf>
    <xf numFmtId="179" fontId="36" fillId="4" borderId="0" xfId="3" applyNumberFormat="1" applyFont="1" applyFill="1" applyAlignment="1" applyProtection="1">
      <alignment horizontal="center" vertical="center" wrapText="1" shrinkToFit="1"/>
      <protection locked="0"/>
    </xf>
  </cellXfs>
  <cellStyles count="233">
    <cellStyle name="Excel Built-in Comma [0]" xfId="54"/>
    <cellStyle name="Excel Built-in Comma [0] 2" xfId="118"/>
    <cellStyle name="Excel Built-in Normal" xfId="55"/>
    <cellStyle name="Excel Built-in Normal 2" xfId="119"/>
    <cellStyle name="백분율" xfId="1" builtinId="5"/>
    <cellStyle name="백분율 10" xfId="57"/>
    <cellStyle name="백분율 10 2" xfId="121"/>
    <cellStyle name="백분율 10 2 2" xfId="138"/>
    <cellStyle name="백분율 2" xfId="56"/>
    <cellStyle name="백분율 2 2" xfId="120"/>
    <cellStyle name="백분율 3" xfId="68"/>
    <cellStyle name="백분율 3 2" xfId="139"/>
    <cellStyle name="백분율 3 3" xfId="127"/>
    <cellStyle name="백분율 4" xfId="130"/>
    <cellStyle name="백분율 50" xfId="52"/>
    <cellStyle name="백분율 50 2" xfId="116"/>
    <cellStyle name="쉼표 [0]" xfId="2" builtinId="6"/>
    <cellStyle name="쉼표 [0] 10" xfId="125"/>
    <cellStyle name="쉼표 [0] 10 2" xfId="141"/>
    <cellStyle name="쉼표 [0] 11" xfId="142"/>
    <cellStyle name="쉼표 [0] 11 2" xfId="143"/>
    <cellStyle name="쉼표 [0] 12 2" xfId="58"/>
    <cellStyle name="쉼표 [0] 12 2 2" xfId="122"/>
    <cellStyle name="쉼표 [0] 12 2 2 2" xfId="144"/>
    <cellStyle name="쉼표 [0] 16 2" xfId="145"/>
    <cellStyle name="쉼표 [0] 17" xfId="134"/>
    <cellStyle name="쉼표 [0] 17 2" xfId="147"/>
    <cellStyle name="쉼표 [0] 17 3" xfId="146"/>
    <cellStyle name="쉼표 [0] 18" xfId="148"/>
    <cellStyle name="쉼표 [0] 18 2" xfId="149"/>
    <cellStyle name="쉼표 [0] 18 3" xfId="150"/>
    <cellStyle name="쉼표 [0] 2" xfId="16"/>
    <cellStyle name="쉼표 [0] 2 10" xfId="43"/>
    <cellStyle name="쉼표 [0] 2 10 2" xfId="61"/>
    <cellStyle name="쉼표 [0] 2 10 2 2" xfId="107"/>
    <cellStyle name="쉼표 [0] 2 10 2 3" xfId="212"/>
    <cellStyle name="쉼표 [0] 2 10 2 4" xfId="219"/>
    <cellStyle name="쉼표 [0] 2 10 2 5" xfId="217"/>
    <cellStyle name="쉼표 [0] 2 10 2 6" xfId="218"/>
    <cellStyle name="쉼표 [0] 2 10 2 7" xfId="215"/>
    <cellStyle name="쉼표 [0] 2 11" xfId="46"/>
    <cellStyle name="쉼표 [0] 2 11 2" xfId="110"/>
    <cellStyle name="쉼표 [0] 2 12" xfId="49"/>
    <cellStyle name="쉼표 [0] 2 12 2" xfId="113"/>
    <cellStyle name="쉼표 [0] 2 13" xfId="51"/>
    <cellStyle name="쉼표 [0] 2 13 2" xfId="115"/>
    <cellStyle name="쉼표 [0] 2 14" xfId="81"/>
    <cellStyle name="쉼표 [0] 2 2" xfId="18"/>
    <cellStyle name="쉼표 [0] 2 2 2" xfId="83"/>
    <cellStyle name="쉼표 [0] 2 3" xfId="22"/>
    <cellStyle name="쉼표 [0] 2 3 2" xfId="86"/>
    <cellStyle name="쉼표 [0] 2 4" xfId="25"/>
    <cellStyle name="쉼표 [0] 2 4 2" xfId="89"/>
    <cellStyle name="쉼표 [0] 2 5" xfId="28"/>
    <cellStyle name="쉼표 [0] 2 5 2" xfId="92"/>
    <cellStyle name="쉼표 [0] 2 6" xfId="31"/>
    <cellStyle name="쉼표 [0] 2 6 2" xfId="95"/>
    <cellStyle name="쉼표 [0] 2 7" xfId="34"/>
    <cellStyle name="쉼표 [0] 2 7 2" xfId="98"/>
    <cellStyle name="쉼표 [0] 2 8" xfId="37"/>
    <cellStyle name="쉼표 [0] 2 8 2" xfId="101"/>
    <cellStyle name="쉼표 [0] 2 9" xfId="40"/>
    <cellStyle name="쉼표 [0] 2 9 2" xfId="104"/>
    <cellStyle name="쉼표 [0] 22 2" xfId="151"/>
    <cellStyle name="쉼표 [0] 23 2" xfId="152"/>
    <cellStyle name="쉼표 [0] 24 2" xfId="153"/>
    <cellStyle name="쉼표 [0] 25" xfId="154"/>
    <cellStyle name="쉼표 [0] 25 2" xfId="155"/>
    <cellStyle name="쉼표 [0] 26" xfId="156"/>
    <cellStyle name="쉼표 [0] 26 2" xfId="157"/>
    <cellStyle name="쉼표 [0] 28" xfId="136"/>
    <cellStyle name="쉼표 [0] 28 2" xfId="158"/>
    <cellStyle name="쉼표 [0] 29" xfId="159"/>
    <cellStyle name="쉼표 [0] 29 2" xfId="160"/>
    <cellStyle name="쉼표 [0] 3" xfId="69"/>
    <cellStyle name="쉼표 [0] 3 2" xfId="6"/>
    <cellStyle name="쉼표 [0] 3 2 2" xfId="10"/>
    <cellStyle name="쉼표 [0] 3 2 2 2" xfId="75"/>
    <cellStyle name="쉼표 [0] 3 2 2 2 2" xfId="162"/>
    <cellStyle name="쉼표 [0] 3 2 3" xfId="71"/>
    <cellStyle name="쉼표 [0] 3 2 3 2" xfId="161"/>
    <cellStyle name="쉼표 [0] 3 3" xfId="163"/>
    <cellStyle name="쉼표 [0] 3 4" xfId="128"/>
    <cellStyle name="쉼표 [0] 30 2" xfId="164"/>
    <cellStyle name="쉼표 [0] 31 2" xfId="165"/>
    <cellStyle name="쉼표 [0] 32" xfId="166"/>
    <cellStyle name="쉼표 [0] 32 2" xfId="167"/>
    <cellStyle name="쉼표 [0] 35 2" xfId="168"/>
    <cellStyle name="쉼표 [0] 36" xfId="131"/>
    <cellStyle name="쉼표 [0] 36 2" xfId="170"/>
    <cellStyle name="쉼표 [0] 36 3" xfId="169"/>
    <cellStyle name="쉼표 [0] 38 2" xfId="171"/>
    <cellStyle name="쉼표 [0] 39" xfId="172"/>
    <cellStyle name="쉼표 [0] 39 2" xfId="173"/>
    <cellStyle name="쉼표 [0] 4" xfId="129"/>
    <cellStyle name="쉼표 [0] 4 2" xfId="174"/>
    <cellStyle name="쉼표 [0] 4 3" xfId="140"/>
    <cellStyle name="쉼표 [0] 40 2" xfId="175"/>
    <cellStyle name="쉼표 [0] 41" xfId="135"/>
    <cellStyle name="쉼표 [0] 41 2" xfId="176"/>
    <cellStyle name="쉼표 [0] 42" xfId="132"/>
    <cellStyle name="쉼표 [0] 42 2" xfId="178"/>
    <cellStyle name="쉼표 [0] 42 3" xfId="177"/>
    <cellStyle name="쉼표 [0] 43 2" xfId="179"/>
    <cellStyle name="쉼표 [0] 44 2" xfId="180"/>
    <cellStyle name="쉼표 [0] 46 2" xfId="181"/>
    <cellStyle name="쉼표 [0] 47" xfId="133"/>
    <cellStyle name="쉼표 [0] 47 2" xfId="183"/>
    <cellStyle name="쉼표 [0] 47 3" xfId="182"/>
    <cellStyle name="쉼표 [0] 48 2" xfId="184"/>
    <cellStyle name="쉼표 [0] 50" xfId="53"/>
    <cellStyle name="쉼표 [0] 50 2" xfId="117"/>
    <cellStyle name="쉼표 [0] 50 2 2" xfId="185"/>
    <cellStyle name="쉼표 [0] 51" xfId="5"/>
    <cellStyle name="쉼표 [0] 51 2" xfId="70"/>
    <cellStyle name="쉼표 [0] 51 2 2" xfId="186"/>
    <cellStyle name="쉼표 [0] 6 2" xfId="59"/>
    <cellStyle name="쉼표 [0] 6 2 2" xfId="123"/>
    <cellStyle name="쉼표 [0] 6 2 2 2" xfId="187"/>
    <cellStyle name="쉼표 [0] 8 2" xfId="188"/>
    <cellStyle name="쉼표 [0] 9" xfId="189"/>
    <cellStyle name="쉼표 [0] 9 2" xfId="190"/>
    <cellStyle name="표준" xfId="0" builtinId="0"/>
    <cellStyle name="표준 10" xfId="29"/>
    <cellStyle name="표준 10 2" xfId="93"/>
    <cellStyle name="표준 11" xfId="11"/>
    <cellStyle name="표준 11 2" xfId="76"/>
    <cellStyle name="표준 11 2 2" xfId="191"/>
    <cellStyle name="표준 12" xfId="12"/>
    <cellStyle name="표준 12 2" xfId="77"/>
    <cellStyle name="표준 12 2 2" xfId="192"/>
    <cellStyle name="표준 13" xfId="32"/>
    <cellStyle name="표준 13 2" xfId="96"/>
    <cellStyle name="표준 14" xfId="13"/>
    <cellStyle name="표준 14 2" xfId="78"/>
    <cellStyle name="표준 15" xfId="35"/>
    <cellStyle name="표준 15 2" xfId="99"/>
    <cellStyle name="표준 16" xfId="38"/>
    <cellStyle name="표준 16 2" xfId="102"/>
    <cellStyle name="표준 17" xfId="41"/>
    <cellStyle name="표준 17 2" xfId="105"/>
    <cellStyle name="표준 18" xfId="14"/>
    <cellStyle name="표준 18 2" xfId="79"/>
    <cellStyle name="표준 19" xfId="44"/>
    <cellStyle name="표준 19 2" xfId="108"/>
    <cellStyle name="표준 2" xfId="15"/>
    <cellStyle name="표준 2 10" xfId="42"/>
    <cellStyle name="표준 2 10 2" xfId="106"/>
    <cellStyle name="표준 2 11" xfId="45"/>
    <cellStyle name="표준 2 11 2" xfId="109"/>
    <cellStyle name="표준 2 12" xfId="48"/>
    <cellStyle name="표준 2 12 2" xfId="112"/>
    <cellStyle name="표준 2 13" xfId="50"/>
    <cellStyle name="표준 2 13 2" xfId="114"/>
    <cellStyle name="표준 2 14" xfId="80"/>
    <cellStyle name="표준 2 2" xfId="17"/>
    <cellStyle name="표준 2 2 2" xfId="82"/>
    <cellStyle name="표준 2 3" xfId="21"/>
    <cellStyle name="표준 2 3 2" xfId="85"/>
    <cellStyle name="표준 2 4" xfId="24"/>
    <cellStyle name="표준 2 4 2" xfId="88"/>
    <cellStyle name="표준 2 5" xfId="27"/>
    <cellStyle name="표준 2 5 2" xfId="91"/>
    <cellStyle name="표준 2 6" xfId="30"/>
    <cellStyle name="표준 2 6 2" xfId="94"/>
    <cellStyle name="표준 2 7" xfId="33"/>
    <cellStyle name="표준 2 7 2" xfId="97"/>
    <cellStyle name="표준 2 8" xfId="36"/>
    <cellStyle name="표준 2 8 2" xfId="100"/>
    <cellStyle name="표준 2 9" xfId="39"/>
    <cellStyle name="표준 2 9 2" xfId="103"/>
    <cellStyle name="표준 20" xfId="47"/>
    <cellStyle name="표준 20 2" xfId="111"/>
    <cellStyle name="표준 21" xfId="67"/>
    <cellStyle name="표준 22" xfId="60"/>
    <cellStyle name="표준 22 2" xfId="137"/>
    <cellStyle name="표준 22 3" xfId="216"/>
    <cellStyle name="표준 22 4" xfId="211"/>
    <cellStyle name="표준 22 5" xfId="220"/>
    <cellStyle name="표준 22 6" xfId="214"/>
    <cellStyle name="표준 22 7" xfId="210"/>
    <cellStyle name="표준 23" xfId="62"/>
    <cellStyle name="표준 23 10" xfId="221"/>
    <cellStyle name="표준 23 11" xfId="222"/>
    <cellStyle name="표준 23 12" xfId="229"/>
    <cellStyle name="표준 23 13" xfId="232"/>
    <cellStyle name="표준 23 2" xfId="65"/>
    <cellStyle name="표준 23 2 2" xfId="126"/>
    <cellStyle name="표준 23 2 3" xfId="197"/>
    <cellStyle name="표준 23 2 4" xfId="201"/>
    <cellStyle name="표준 23 2 5" xfId="206"/>
    <cellStyle name="표준 23 2 6" xfId="225"/>
    <cellStyle name="표준 23 2 7" xfId="230"/>
    <cellStyle name="표준 23 3" xfId="66"/>
    <cellStyle name="표준 23 3 2" xfId="202"/>
    <cellStyle name="표준 23 3 3" xfId="208"/>
    <cellStyle name="표준 23 3 4" xfId="227"/>
    <cellStyle name="표준 23 3 5" xfId="231"/>
    <cellStyle name="표준 23 4" xfId="196"/>
    <cellStyle name="표준 23 4 2" xfId="209"/>
    <cellStyle name="표준 23 4 3" xfId="228"/>
    <cellStyle name="표준 23 5" xfId="198"/>
    <cellStyle name="표준 23 5 2" xfId="207"/>
    <cellStyle name="표준 23 5 3" xfId="224"/>
    <cellStyle name="표준 23 6" xfId="199"/>
    <cellStyle name="표준 23 6 2" xfId="205"/>
    <cellStyle name="표준 23 6 3" xfId="223"/>
    <cellStyle name="표준 23 7" xfId="200"/>
    <cellStyle name="표준 23 7 2" xfId="213"/>
    <cellStyle name="표준 23 7 3" xfId="226"/>
    <cellStyle name="표준 23 8" xfId="203"/>
    <cellStyle name="표준 23 9" xfId="204"/>
    <cellStyle name="표준 3" xfId="124"/>
    <cellStyle name="표준 3 2" xfId="19"/>
    <cellStyle name="표준 3 2 2" xfId="63"/>
    <cellStyle name="표준 32" xfId="64"/>
    <cellStyle name="표준 4" xfId="20"/>
    <cellStyle name="표준 4 2" xfId="84"/>
    <cellStyle name="표준 5" xfId="7"/>
    <cellStyle name="표준 5 2" xfId="72"/>
    <cellStyle name="표준 5 2 2" xfId="193"/>
    <cellStyle name="표준 6" xfId="8"/>
    <cellStyle name="표준 6 2" xfId="73"/>
    <cellStyle name="표준 6 2 2" xfId="194"/>
    <cellStyle name="표준 7" xfId="23"/>
    <cellStyle name="표준 7 2" xfId="87"/>
    <cellStyle name="표준 8" xfId="26"/>
    <cellStyle name="표준 8 2" xfId="90"/>
    <cellStyle name="표준 9" xfId="9"/>
    <cellStyle name="표준 9 2" xfId="74"/>
    <cellStyle name="표준 9 2 2" xfId="195"/>
    <cellStyle name="표준_소음진동배출시설현황" xfId="3"/>
    <cellStyle name="표준_특정공사장" xfId="4"/>
  </cellStyles>
  <dxfs count="0"/>
  <tableStyles count="0" defaultTableStyle="TableStyleMedium9" defaultPivotStyle="PivotStyleLight16"/>
  <colors>
    <mruColors>
      <color rgb="FFFFFF99"/>
      <color rgb="FFEE8ACA"/>
      <color rgb="FFFFFFCC"/>
      <color rgb="FFB2B2B2"/>
      <color rgb="FFCCFF99"/>
      <color rgb="FFFFFF66"/>
      <color rgb="FF3399FF"/>
      <color rgb="FF66FF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1053" name="Line 1"/>
        <xdr:cNvSpPr>
          <a:spLocks noChangeShapeType="1"/>
        </xdr:cNvSpPr>
      </xdr:nvSpPr>
      <xdr:spPr bwMode="auto">
        <a:xfrm>
          <a:off x="9525" y="857250"/>
          <a:ext cx="819150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13</xdr:row>
      <xdr:rowOff>0</xdr:rowOff>
    </xdr:from>
    <xdr:to>
      <xdr:col>11</xdr:col>
      <xdr:colOff>0</xdr:colOff>
      <xdr:row>15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7724775" y="4429125"/>
          <a:ext cx="75247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0</xdr:colOff>
      <xdr:row>0</xdr:row>
      <xdr:rowOff>28575</xdr:rowOff>
    </xdr:to>
    <xdr:sp macro="" textlink="">
      <xdr:nvSpPr>
        <xdr:cNvPr id="27677" name="Line 1"/>
        <xdr:cNvSpPr>
          <a:spLocks noChangeShapeType="1"/>
        </xdr:cNvSpPr>
      </xdr:nvSpPr>
      <xdr:spPr bwMode="auto">
        <a:xfrm flipV="1">
          <a:off x="762000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28575</xdr:rowOff>
    </xdr:from>
    <xdr:to>
      <xdr:col>1</xdr:col>
      <xdr:colOff>0</xdr:colOff>
      <xdr:row>0</xdr:row>
      <xdr:rowOff>28575</xdr:rowOff>
    </xdr:to>
    <xdr:sp macro="" textlink="">
      <xdr:nvSpPr>
        <xdr:cNvPr id="27678" name="Line 2"/>
        <xdr:cNvSpPr>
          <a:spLocks noChangeShapeType="1"/>
        </xdr:cNvSpPr>
      </xdr:nvSpPr>
      <xdr:spPr bwMode="auto">
        <a:xfrm flipV="1">
          <a:off x="762000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0</xdr:colOff>
      <xdr:row>0</xdr:row>
      <xdr:rowOff>28575</xdr:rowOff>
    </xdr:to>
    <xdr:sp macro="" textlink="">
      <xdr:nvSpPr>
        <xdr:cNvPr id="28701" name="Line 1"/>
        <xdr:cNvSpPr>
          <a:spLocks noChangeShapeType="1"/>
        </xdr:cNvSpPr>
      </xdr:nvSpPr>
      <xdr:spPr bwMode="auto">
        <a:xfrm flipV="1">
          <a:off x="866775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28575</xdr:rowOff>
    </xdr:from>
    <xdr:to>
      <xdr:col>1</xdr:col>
      <xdr:colOff>0</xdr:colOff>
      <xdr:row>0</xdr:row>
      <xdr:rowOff>28575</xdr:rowOff>
    </xdr:to>
    <xdr:sp macro="" textlink="">
      <xdr:nvSpPr>
        <xdr:cNvPr id="28702" name="Line 2"/>
        <xdr:cNvSpPr>
          <a:spLocks noChangeShapeType="1"/>
        </xdr:cNvSpPr>
      </xdr:nvSpPr>
      <xdr:spPr bwMode="auto">
        <a:xfrm flipV="1">
          <a:off x="866775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0</xdr:colOff>
      <xdr:row>0</xdr:row>
      <xdr:rowOff>28575</xdr:rowOff>
    </xdr:to>
    <xdr:sp macro="" textlink="">
      <xdr:nvSpPr>
        <xdr:cNvPr id="29725" name="Line 1"/>
        <xdr:cNvSpPr>
          <a:spLocks noChangeShapeType="1"/>
        </xdr:cNvSpPr>
      </xdr:nvSpPr>
      <xdr:spPr bwMode="auto">
        <a:xfrm flipV="1">
          <a:off x="762000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28575</xdr:rowOff>
    </xdr:from>
    <xdr:to>
      <xdr:col>1</xdr:col>
      <xdr:colOff>0</xdr:colOff>
      <xdr:row>0</xdr:row>
      <xdr:rowOff>28575</xdr:rowOff>
    </xdr:to>
    <xdr:sp macro="" textlink="">
      <xdr:nvSpPr>
        <xdr:cNvPr id="29726" name="Line 2"/>
        <xdr:cNvSpPr>
          <a:spLocks noChangeShapeType="1"/>
        </xdr:cNvSpPr>
      </xdr:nvSpPr>
      <xdr:spPr bwMode="auto">
        <a:xfrm flipV="1">
          <a:off x="762000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4</xdr:row>
      <xdr:rowOff>9525</xdr:rowOff>
    </xdr:to>
    <xdr:sp macro="" textlink="">
      <xdr:nvSpPr>
        <xdr:cNvPr id="16400" name="Line 1"/>
        <xdr:cNvSpPr>
          <a:spLocks noChangeShapeType="1"/>
        </xdr:cNvSpPr>
      </xdr:nvSpPr>
      <xdr:spPr bwMode="auto">
        <a:xfrm>
          <a:off x="9525" y="533400"/>
          <a:ext cx="790575" cy="781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</xdr:col>
      <xdr:colOff>9525</xdr:colOff>
      <xdr:row>12</xdr:row>
      <xdr:rowOff>0</xdr:rowOff>
    </xdr:from>
    <xdr:to>
      <xdr:col>11</xdr:col>
      <xdr:colOff>0</xdr:colOff>
      <xdr:row>14</xdr:row>
      <xdr:rowOff>9525</xdr:rowOff>
    </xdr:to>
    <xdr:sp macro="" textlink="">
      <xdr:nvSpPr>
        <xdr:cNvPr id="3" name="Line 1"/>
        <xdr:cNvSpPr>
          <a:spLocks noChangeShapeType="1"/>
        </xdr:cNvSpPr>
      </xdr:nvSpPr>
      <xdr:spPr bwMode="auto">
        <a:xfrm>
          <a:off x="7781925" y="4105275"/>
          <a:ext cx="752475" cy="809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22</xdr:row>
      <xdr:rowOff>0</xdr:rowOff>
    </xdr:from>
    <xdr:to>
      <xdr:col>11</xdr:col>
      <xdr:colOff>0</xdr:colOff>
      <xdr:row>24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6324600" y="5238750"/>
          <a:ext cx="800100" cy="4095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695325</xdr:colOff>
      <xdr:row>7</xdr:row>
      <xdr:rowOff>200025</xdr:rowOff>
    </xdr:from>
    <xdr:to>
      <xdr:col>21</xdr:col>
      <xdr:colOff>28575</xdr:colOff>
      <xdr:row>7</xdr:row>
      <xdr:rowOff>409576</xdr:rowOff>
    </xdr:to>
    <xdr:sp macro="" textlink="">
      <xdr:nvSpPr>
        <xdr:cNvPr id="4114" name="Text Box 4"/>
        <xdr:cNvSpPr txBox="1">
          <a:spLocks noChangeArrowheads="1"/>
        </xdr:cNvSpPr>
      </xdr:nvSpPr>
      <xdr:spPr bwMode="auto">
        <a:xfrm>
          <a:off x="10086975" y="2133600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78</xdr:row>
      <xdr:rowOff>238125</xdr:rowOff>
    </xdr:from>
    <xdr:to>
      <xdr:col>18</xdr:col>
      <xdr:colOff>95250</xdr:colOff>
      <xdr:row>79</xdr:row>
      <xdr:rowOff>182096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8772525" y="18764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78</xdr:row>
      <xdr:rowOff>238125</xdr:rowOff>
    </xdr:from>
    <xdr:to>
      <xdr:col>18</xdr:col>
      <xdr:colOff>95250</xdr:colOff>
      <xdr:row>79</xdr:row>
      <xdr:rowOff>182096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2134850" y="9353550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18</xdr:col>
      <xdr:colOff>0</xdr:colOff>
      <xdr:row>78</xdr:row>
      <xdr:rowOff>238125</xdr:rowOff>
    </xdr:from>
    <xdr:to>
      <xdr:col>18</xdr:col>
      <xdr:colOff>95250</xdr:colOff>
      <xdr:row>79</xdr:row>
      <xdr:rowOff>182096</xdr:rowOff>
    </xdr:to>
    <xdr:sp macro="" textlink="">
      <xdr:nvSpPr>
        <xdr:cNvPr id="5" name="Text Box 4"/>
        <xdr:cNvSpPr txBox="1">
          <a:spLocks noChangeArrowheads="1"/>
        </xdr:cNvSpPr>
      </xdr:nvSpPr>
      <xdr:spPr bwMode="auto">
        <a:xfrm>
          <a:off x="12134850" y="9353550"/>
          <a:ext cx="952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21</xdr:col>
      <xdr:colOff>695325</xdr:colOff>
      <xdr:row>7</xdr:row>
      <xdr:rowOff>200025</xdr:rowOff>
    </xdr:from>
    <xdr:to>
      <xdr:col>22</xdr:col>
      <xdr:colOff>28575</xdr:colOff>
      <xdr:row>8</xdr:row>
      <xdr:rowOff>128307</xdr:rowOff>
    </xdr:to>
    <xdr:sp macro="" textlink="">
      <xdr:nvSpPr>
        <xdr:cNvPr id="6" name="Text Box 4"/>
        <xdr:cNvSpPr txBox="1">
          <a:spLocks noChangeArrowheads="1"/>
        </xdr:cNvSpPr>
      </xdr:nvSpPr>
      <xdr:spPr bwMode="auto">
        <a:xfrm>
          <a:off x="10086975" y="2143125"/>
          <a:ext cx="95250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0</xdr:row>
      <xdr:rowOff>0</xdr:rowOff>
    </xdr:from>
    <xdr:to>
      <xdr:col>19</xdr:col>
      <xdr:colOff>0</xdr:colOff>
      <xdr:row>0</xdr:row>
      <xdr:rowOff>0</xdr:rowOff>
    </xdr:to>
    <xdr:sp macro="" textlink="">
      <xdr:nvSpPr>
        <xdr:cNvPr id="5156" name="Line 2"/>
        <xdr:cNvSpPr>
          <a:spLocks noChangeShapeType="1"/>
        </xdr:cNvSpPr>
      </xdr:nvSpPr>
      <xdr:spPr bwMode="auto">
        <a:xfrm>
          <a:off x="9001125" y="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0</xdr:colOff>
      <xdr:row>0</xdr:row>
      <xdr:rowOff>28575</xdr:rowOff>
    </xdr:to>
    <xdr:sp macro="" textlink="">
      <xdr:nvSpPr>
        <xdr:cNvPr id="8107" name="Line 1"/>
        <xdr:cNvSpPr>
          <a:spLocks noChangeShapeType="1"/>
        </xdr:cNvSpPr>
      </xdr:nvSpPr>
      <xdr:spPr bwMode="auto">
        <a:xfrm flipV="1">
          <a:off x="904875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0</xdr:row>
      <xdr:rowOff>28575</xdr:rowOff>
    </xdr:from>
    <xdr:to>
      <xdr:col>1</xdr:col>
      <xdr:colOff>0</xdr:colOff>
      <xdr:row>0</xdr:row>
      <xdr:rowOff>28575</xdr:rowOff>
    </xdr:to>
    <xdr:sp macro="" textlink="">
      <xdr:nvSpPr>
        <xdr:cNvPr id="8109" name="Line 3"/>
        <xdr:cNvSpPr>
          <a:spLocks noChangeShapeType="1"/>
        </xdr:cNvSpPr>
      </xdr:nvSpPr>
      <xdr:spPr bwMode="auto">
        <a:xfrm flipV="1">
          <a:off x="904875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8110" name="Line 4"/>
        <xdr:cNvSpPr>
          <a:spLocks noChangeShapeType="1"/>
        </xdr:cNvSpPr>
      </xdr:nvSpPr>
      <xdr:spPr bwMode="auto">
        <a:xfrm flipV="1">
          <a:off x="904875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1</xdr:row>
      <xdr:rowOff>0</xdr:rowOff>
    </xdr:to>
    <xdr:sp macro="" textlink="">
      <xdr:nvSpPr>
        <xdr:cNvPr id="8111" name="Line 5"/>
        <xdr:cNvSpPr>
          <a:spLocks noChangeShapeType="1"/>
        </xdr:cNvSpPr>
      </xdr:nvSpPr>
      <xdr:spPr bwMode="auto">
        <a:xfrm flipV="1">
          <a:off x="904875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8112" name="Line 6"/>
        <xdr:cNvSpPr>
          <a:spLocks noChangeShapeType="1"/>
        </xdr:cNvSpPr>
      </xdr:nvSpPr>
      <xdr:spPr bwMode="auto">
        <a:xfrm flipV="1">
          <a:off x="8524875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1</xdr:row>
      <xdr:rowOff>0</xdr:rowOff>
    </xdr:from>
    <xdr:to>
      <xdr:col>9</xdr:col>
      <xdr:colOff>0</xdr:colOff>
      <xdr:row>1</xdr:row>
      <xdr:rowOff>0</xdr:rowOff>
    </xdr:to>
    <xdr:sp macro="" textlink="">
      <xdr:nvSpPr>
        <xdr:cNvPr id="8113" name="Line 7"/>
        <xdr:cNvSpPr>
          <a:spLocks noChangeShapeType="1"/>
        </xdr:cNvSpPr>
      </xdr:nvSpPr>
      <xdr:spPr bwMode="auto">
        <a:xfrm flipV="1">
          <a:off x="8524875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</xdr:row>
      <xdr:rowOff>0</xdr:rowOff>
    </xdr:from>
    <xdr:to>
      <xdr:col>17</xdr:col>
      <xdr:colOff>0</xdr:colOff>
      <xdr:row>1</xdr:row>
      <xdr:rowOff>0</xdr:rowOff>
    </xdr:to>
    <xdr:sp macro="" textlink="">
      <xdr:nvSpPr>
        <xdr:cNvPr id="8114" name="Line 8"/>
        <xdr:cNvSpPr>
          <a:spLocks noChangeShapeType="1"/>
        </xdr:cNvSpPr>
      </xdr:nvSpPr>
      <xdr:spPr bwMode="auto">
        <a:xfrm flipV="1">
          <a:off x="1421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</xdr:col>
      <xdr:colOff>0</xdr:colOff>
      <xdr:row>1</xdr:row>
      <xdr:rowOff>0</xdr:rowOff>
    </xdr:from>
    <xdr:to>
      <xdr:col>17</xdr:col>
      <xdr:colOff>0</xdr:colOff>
      <xdr:row>1</xdr:row>
      <xdr:rowOff>0</xdr:rowOff>
    </xdr:to>
    <xdr:sp macro="" textlink="">
      <xdr:nvSpPr>
        <xdr:cNvPr id="8115" name="Line 9"/>
        <xdr:cNvSpPr>
          <a:spLocks noChangeShapeType="1"/>
        </xdr:cNvSpPr>
      </xdr:nvSpPr>
      <xdr:spPr bwMode="auto">
        <a:xfrm flipV="1">
          <a:off x="1421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</xdr:row>
      <xdr:rowOff>0</xdr:rowOff>
    </xdr:from>
    <xdr:to>
      <xdr:col>25</xdr:col>
      <xdr:colOff>0</xdr:colOff>
      <xdr:row>1</xdr:row>
      <xdr:rowOff>0</xdr:rowOff>
    </xdr:to>
    <xdr:sp macro="" textlink="">
      <xdr:nvSpPr>
        <xdr:cNvPr id="8116" name="Line 10"/>
        <xdr:cNvSpPr>
          <a:spLocks noChangeShapeType="1"/>
        </xdr:cNvSpPr>
      </xdr:nvSpPr>
      <xdr:spPr bwMode="auto">
        <a:xfrm flipV="1">
          <a:off x="2030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25</xdr:col>
      <xdr:colOff>0</xdr:colOff>
      <xdr:row>1</xdr:row>
      <xdr:rowOff>0</xdr:rowOff>
    </xdr:from>
    <xdr:to>
      <xdr:col>25</xdr:col>
      <xdr:colOff>0</xdr:colOff>
      <xdr:row>1</xdr:row>
      <xdr:rowOff>0</xdr:rowOff>
    </xdr:to>
    <xdr:sp macro="" textlink="">
      <xdr:nvSpPr>
        <xdr:cNvPr id="8117" name="Line 11"/>
        <xdr:cNvSpPr>
          <a:spLocks noChangeShapeType="1"/>
        </xdr:cNvSpPr>
      </xdr:nvSpPr>
      <xdr:spPr bwMode="auto">
        <a:xfrm flipV="1">
          <a:off x="2030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1</xdr:row>
      <xdr:rowOff>0</xdr:rowOff>
    </xdr:from>
    <xdr:to>
      <xdr:col>33</xdr:col>
      <xdr:colOff>0</xdr:colOff>
      <xdr:row>1</xdr:row>
      <xdr:rowOff>0</xdr:rowOff>
    </xdr:to>
    <xdr:sp macro="" textlink="">
      <xdr:nvSpPr>
        <xdr:cNvPr id="8118" name="Line 12"/>
        <xdr:cNvSpPr>
          <a:spLocks noChangeShapeType="1"/>
        </xdr:cNvSpPr>
      </xdr:nvSpPr>
      <xdr:spPr bwMode="auto">
        <a:xfrm flipV="1">
          <a:off x="2640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33</xdr:col>
      <xdr:colOff>0</xdr:colOff>
      <xdr:row>1</xdr:row>
      <xdr:rowOff>0</xdr:rowOff>
    </xdr:from>
    <xdr:to>
      <xdr:col>33</xdr:col>
      <xdr:colOff>0</xdr:colOff>
      <xdr:row>1</xdr:row>
      <xdr:rowOff>0</xdr:rowOff>
    </xdr:to>
    <xdr:sp macro="" textlink="">
      <xdr:nvSpPr>
        <xdr:cNvPr id="8119" name="Line 13"/>
        <xdr:cNvSpPr>
          <a:spLocks noChangeShapeType="1"/>
        </xdr:cNvSpPr>
      </xdr:nvSpPr>
      <xdr:spPr bwMode="auto">
        <a:xfrm flipV="1">
          <a:off x="2640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1</xdr:row>
      <xdr:rowOff>0</xdr:rowOff>
    </xdr:from>
    <xdr:to>
      <xdr:col>41</xdr:col>
      <xdr:colOff>0</xdr:colOff>
      <xdr:row>1</xdr:row>
      <xdr:rowOff>0</xdr:rowOff>
    </xdr:to>
    <xdr:sp macro="" textlink="">
      <xdr:nvSpPr>
        <xdr:cNvPr id="8120" name="Line 14"/>
        <xdr:cNvSpPr>
          <a:spLocks noChangeShapeType="1"/>
        </xdr:cNvSpPr>
      </xdr:nvSpPr>
      <xdr:spPr bwMode="auto">
        <a:xfrm flipV="1">
          <a:off x="3249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41</xdr:col>
      <xdr:colOff>0</xdr:colOff>
      <xdr:row>1</xdr:row>
      <xdr:rowOff>0</xdr:rowOff>
    </xdr:from>
    <xdr:to>
      <xdr:col>41</xdr:col>
      <xdr:colOff>0</xdr:colOff>
      <xdr:row>1</xdr:row>
      <xdr:rowOff>0</xdr:rowOff>
    </xdr:to>
    <xdr:sp macro="" textlink="">
      <xdr:nvSpPr>
        <xdr:cNvPr id="8121" name="Line 15"/>
        <xdr:cNvSpPr>
          <a:spLocks noChangeShapeType="1"/>
        </xdr:cNvSpPr>
      </xdr:nvSpPr>
      <xdr:spPr bwMode="auto">
        <a:xfrm flipV="1">
          <a:off x="3249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0</xdr:colOff>
      <xdr:row>1</xdr:row>
      <xdr:rowOff>0</xdr:rowOff>
    </xdr:from>
    <xdr:to>
      <xdr:col>49</xdr:col>
      <xdr:colOff>0</xdr:colOff>
      <xdr:row>1</xdr:row>
      <xdr:rowOff>0</xdr:rowOff>
    </xdr:to>
    <xdr:sp macro="" textlink="">
      <xdr:nvSpPr>
        <xdr:cNvPr id="8122" name="Line 16"/>
        <xdr:cNvSpPr>
          <a:spLocks noChangeShapeType="1"/>
        </xdr:cNvSpPr>
      </xdr:nvSpPr>
      <xdr:spPr bwMode="auto">
        <a:xfrm flipV="1">
          <a:off x="3859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49</xdr:col>
      <xdr:colOff>0</xdr:colOff>
      <xdr:row>1</xdr:row>
      <xdr:rowOff>0</xdr:rowOff>
    </xdr:from>
    <xdr:to>
      <xdr:col>49</xdr:col>
      <xdr:colOff>0</xdr:colOff>
      <xdr:row>1</xdr:row>
      <xdr:rowOff>0</xdr:rowOff>
    </xdr:to>
    <xdr:sp macro="" textlink="">
      <xdr:nvSpPr>
        <xdr:cNvPr id="8123" name="Line 17"/>
        <xdr:cNvSpPr>
          <a:spLocks noChangeShapeType="1"/>
        </xdr:cNvSpPr>
      </xdr:nvSpPr>
      <xdr:spPr bwMode="auto">
        <a:xfrm flipV="1">
          <a:off x="3859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0</xdr:colOff>
      <xdr:row>1</xdr:row>
      <xdr:rowOff>0</xdr:rowOff>
    </xdr:from>
    <xdr:to>
      <xdr:col>57</xdr:col>
      <xdr:colOff>0</xdr:colOff>
      <xdr:row>1</xdr:row>
      <xdr:rowOff>0</xdr:rowOff>
    </xdr:to>
    <xdr:sp macro="" textlink="">
      <xdr:nvSpPr>
        <xdr:cNvPr id="8124" name="Line 18"/>
        <xdr:cNvSpPr>
          <a:spLocks noChangeShapeType="1"/>
        </xdr:cNvSpPr>
      </xdr:nvSpPr>
      <xdr:spPr bwMode="auto">
        <a:xfrm flipV="1">
          <a:off x="4469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57</xdr:col>
      <xdr:colOff>0</xdr:colOff>
      <xdr:row>1</xdr:row>
      <xdr:rowOff>0</xdr:rowOff>
    </xdr:from>
    <xdr:to>
      <xdr:col>57</xdr:col>
      <xdr:colOff>0</xdr:colOff>
      <xdr:row>1</xdr:row>
      <xdr:rowOff>0</xdr:rowOff>
    </xdr:to>
    <xdr:sp macro="" textlink="">
      <xdr:nvSpPr>
        <xdr:cNvPr id="8125" name="Line 19"/>
        <xdr:cNvSpPr>
          <a:spLocks noChangeShapeType="1"/>
        </xdr:cNvSpPr>
      </xdr:nvSpPr>
      <xdr:spPr bwMode="auto">
        <a:xfrm flipV="1">
          <a:off x="4469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1</xdr:row>
      <xdr:rowOff>0</xdr:rowOff>
    </xdr:from>
    <xdr:to>
      <xdr:col>65</xdr:col>
      <xdr:colOff>0</xdr:colOff>
      <xdr:row>1</xdr:row>
      <xdr:rowOff>0</xdr:rowOff>
    </xdr:to>
    <xdr:sp macro="" textlink="">
      <xdr:nvSpPr>
        <xdr:cNvPr id="8126" name="Line 20"/>
        <xdr:cNvSpPr>
          <a:spLocks noChangeShapeType="1"/>
        </xdr:cNvSpPr>
      </xdr:nvSpPr>
      <xdr:spPr bwMode="auto">
        <a:xfrm flipV="1">
          <a:off x="5078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65</xdr:col>
      <xdr:colOff>0</xdr:colOff>
      <xdr:row>1</xdr:row>
      <xdr:rowOff>0</xdr:rowOff>
    </xdr:from>
    <xdr:to>
      <xdr:col>65</xdr:col>
      <xdr:colOff>0</xdr:colOff>
      <xdr:row>1</xdr:row>
      <xdr:rowOff>0</xdr:rowOff>
    </xdr:to>
    <xdr:sp macro="" textlink="">
      <xdr:nvSpPr>
        <xdr:cNvPr id="8127" name="Line 21"/>
        <xdr:cNvSpPr>
          <a:spLocks noChangeShapeType="1"/>
        </xdr:cNvSpPr>
      </xdr:nvSpPr>
      <xdr:spPr bwMode="auto">
        <a:xfrm flipV="1">
          <a:off x="5078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0</xdr:colOff>
      <xdr:row>1</xdr:row>
      <xdr:rowOff>0</xdr:rowOff>
    </xdr:from>
    <xdr:to>
      <xdr:col>73</xdr:col>
      <xdr:colOff>0</xdr:colOff>
      <xdr:row>1</xdr:row>
      <xdr:rowOff>0</xdr:rowOff>
    </xdr:to>
    <xdr:sp macro="" textlink="">
      <xdr:nvSpPr>
        <xdr:cNvPr id="8128" name="Line 22"/>
        <xdr:cNvSpPr>
          <a:spLocks noChangeShapeType="1"/>
        </xdr:cNvSpPr>
      </xdr:nvSpPr>
      <xdr:spPr bwMode="auto">
        <a:xfrm flipV="1">
          <a:off x="5688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73</xdr:col>
      <xdr:colOff>0</xdr:colOff>
      <xdr:row>1</xdr:row>
      <xdr:rowOff>0</xdr:rowOff>
    </xdr:from>
    <xdr:to>
      <xdr:col>73</xdr:col>
      <xdr:colOff>0</xdr:colOff>
      <xdr:row>1</xdr:row>
      <xdr:rowOff>0</xdr:rowOff>
    </xdr:to>
    <xdr:sp macro="" textlink="">
      <xdr:nvSpPr>
        <xdr:cNvPr id="8129" name="Line 23"/>
        <xdr:cNvSpPr>
          <a:spLocks noChangeShapeType="1"/>
        </xdr:cNvSpPr>
      </xdr:nvSpPr>
      <xdr:spPr bwMode="auto">
        <a:xfrm flipV="1">
          <a:off x="5688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0</xdr:colOff>
      <xdr:row>1</xdr:row>
      <xdr:rowOff>0</xdr:rowOff>
    </xdr:from>
    <xdr:to>
      <xdr:col>81</xdr:col>
      <xdr:colOff>0</xdr:colOff>
      <xdr:row>1</xdr:row>
      <xdr:rowOff>0</xdr:rowOff>
    </xdr:to>
    <xdr:sp macro="" textlink="">
      <xdr:nvSpPr>
        <xdr:cNvPr id="8130" name="Line 24"/>
        <xdr:cNvSpPr>
          <a:spLocks noChangeShapeType="1"/>
        </xdr:cNvSpPr>
      </xdr:nvSpPr>
      <xdr:spPr bwMode="auto">
        <a:xfrm flipV="1">
          <a:off x="6297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81</xdr:col>
      <xdr:colOff>0</xdr:colOff>
      <xdr:row>1</xdr:row>
      <xdr:rowOff>0</xdr:rowOff>
    </xdr:from>
    <xdr:to>
      <xdr:col>81</xdr:col>
      <xdr:colOff>0</xdr:colOff>
      <xdr:row>1</xdr:row>
      <xdr:rowOff>0</xdr:rowOff>
    </xdr:to>
    <xdr:sp macro="" textlink="">
      <xdr:nvSpPr>
        <xdr:cNvPr id="8131" name="Line 25"/>
        <xdr:cNvSpPr>
          <a:spLocks noChangeShapeType="1"/>
        </xdr:cNvSpPr>
      </xdr:nvSpPr>
      <xdr:spPr bwMode="auto">
        <a:xfrm flipV="1">
          <a:off x="6297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89</xdr:col>
      <xdr:colOff>0</xdr:colOff>
      <xdr:row>1</xdr:row>
      <xdr:rowOff>0</xdr:rowOff>
    </xdr:from>
    <xdr:to>
      <xdr:col>89</xdr:col>
      <xdr:colOff>0</xdr:colOff>
      <xdr:row>1</xdr:row>
      <xdr:rowOff>0</xdr:rowOff>
    </xdr:to>
    <xdr:sp macro="" textlink="">
      <xdr:nvSpPr>
        <xdr:cNvPr id="8132" name="Line 26"/>
        <xdr:cNvSpPr>
          <a:spLocks noChangeShapeType="1"/>
        </xdr:cNvSpPr>
      </xdr:nvSpPr>
      <xdr:spPr bwMode="auto">
        <a:xfrm flipV="1">
          <a:off x="6907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89</xdr:col>
      <xdr:colOff>0</xdr:colOff>
      <xdr:row>1</xdr:row>
      <xdr:rowOff>0</xdr:rowOff>
    </xdr:from>
    <xdr:to>
      <xdr:col>89</xdr:col>
      <xdr:colOff>0</xdr:colOff>
      <xdr:row>1</xdr:row>
      <xdr:rowOff>0</xdr:rowOff>
    </xdr:to>
    <xdr:sp macro="" textlink="">
      <xdr:nvSpPr>
        <xdr:cNvPr id="8133" name="Line 27"/>
        <xdr:cNvSpPr>
          <a:spLocks noChangeShapeType="1"/>
        </xdr:cNvSpPr>
      </xdr:nvSpPr>
      <xdr:spPr bwMode="auto">
        <a:xfrm flipV="1">
          <a:off x="6907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97</xdr:col>
      <xdr:colOff>0</xdr:colOff>
      <xdr:row>1</xdr:row>
      <xdr:rowOff>0</xdr:rowOff>
    </xdr:from>
    <xdr:to>
      <xdr:col>97</xdr:col>
      <xdr:colOff>0</xdr:colOff>
      <xdr:row>1</xdr:row>
      <xdr:rowOff>0</xdr:rowOff>
    </xdr:to>
    <xdr:sp macro="" textlink="">
      <xdr:nvSpPr>
        <xdr:cNvPr id="8134" name="Line 28"/>
        <xdr:cNvSpPr>
          <a:spLocks noChangeShapeType="1"/>
        </xdr:cNvSpPr>
      </xdr:nvSpPr>
      <xdr:spPr bwMode="auto">
        <a:xfrm flipV="1">
          <a:off x="7517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97</xdr:col>
      <xdr:colOff>0</xdr:colOff>
      <xdr:row>1</xdr:row>
      <xdr:rowOff>0</xdr:rowOff>
    </xdr:from>
    <xdr:to>
      <xdr:col>97</xdr:col>
      <xdr:colOff>0</xdr:colOff>
      <xdr:row>1</xdr:row>
      <xdr:rowOff>0</xdr:rowOff>
    </xdr:to>
    <xdr:sp macro="" textlink="">
      <xdr:nvSpPr>
        <xdr:cNvPr id="8135" name="Line 29"/>
        <xdr:cNvSpPr>
          <a:spLocks noChangeShapeType="1"/>
        </xdr:cNvSpPr>
      </xdr:nvSpPr>
      <xdr:spPr bwMode="auto">
        <a:xfrm flipV="1">
          <a:off x="7517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0</xdr:colOff>
      <xdr:row>1</xdr:row>
      <xdr:rowOff>0</xdr:rowOff>
    </xdr:from>
    <xdr:to>
      <xdr:col>105</xdr:col>
      <xdr:colOff>0</xdr:colOff>
      <xdr:row>1</xdr:row>
      <xdr:rowOff>0</xdr:rowOff>
    </xdr:to>
    <xdr:sp macro="" textlink="">
      <xdr:nvSpPr>
        <xdr:cNvPr id="8136" name="Line 30"/>
        <xdr:cNvSpPr>
          <a:spLocks noChangeShapeType="1"/>
        </xdr:cNvSpPr>
      </xdr:nvSpPr>
      <xdr:spPr bwMode="auto">
        <a:xfrm flipV="1">
          <a:off x="8126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105</xdr:col>
      <xdr:colOff>0</xdr:colOff>
      <xdr:row>1</xdr:row>
      <xdr:rowOff>0</xdr:rowOff>
    </xdr:from>
    <xdr:to>
      <xdr:col>105</xdr:col>
      <xdr:colOff>0</xdr:colOff>
      <xdr:row>1</xdr:row>
      <xdr:rowOff>0</xdr:rowOff>
    </xdr:to>
    <xdr:sp macro="" textlink="">
      <xdr:nvSpPr>
        <xdr:cNvPr id="8137" name="Line 31"/>
        <xdr:cNvSpPr>
          <a:spLocks noChangeShapeType="1"/>
        </xdr:cNvSpPr>
      </xdr:nvSpPr>
      <xdr:spPr bwMode="auto">
        <a:xfrm flipV="1">
          <a:off x="8126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113</xdr:col>
      <xdr:colOff>0</xdr:colOff>
      <xdr:row>1</xdr:row>
      <xdr:rowOff>0</xdr:rowOff>
    </xdr:from>
    <xdr:to>
      <xdr:col>113</xdr:col>
      <xdr:colOff>0</xdr:colOff>
      <xdr:row>1</xdr:row>
      <xdr:rowOff>0</xdr:rowOff>
    </xdr:to>
    <xdr:sp macro="" textlink="">
      <xdr:nvSpPr>
        <xdr:cNvPr id="8138" name="Line 32"/>
        <xdr:cNvSpPr>
          <a:spLocks noChangeShapeType="1"/>
        </xdr:cNvSpPr>
      </xdr:nvSpPr>
      <xdr:spPr bwMode="auto">
        <a:xfrm flipV="1">
          <a:off x="8736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113</xdr:col>
      <xdr:colOff>0</xdr:colOff>
      <xdr:row>1</xdr:row>
      <xdr:rowOff>0</xdr:rowOff>
    </xdr:from>
    <xdr:to>
      <xdr:col>113</xdr:col>
      <xdr:colOff>0</xdr:colOff>
      <xdr:row>1</xdr:row>
      <xdr:rowOff>0</xdr:rowOff>
    </xdr:to>
    <xdr:sp macro="" textlink="">
      <xdr:nvSpPr>
        <xdr:cNvPr id="8139" name="Line 33"/>
        <xdr:cNvSpPr>
          <a:spLocks noChangeShapeType="1"/>
        </xdr:cNvSpPr>
      </xdr:nvSpPr>
      <xdr:spPr bwMode="auto">
        <a:xfrm flipV="1">
          <a:off x="8736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0</xdr:colOff>
      <xdr:row>1</xdr:row>
      <xdr:rowOff>0</xdr:rowOff>
    </xdr:from>
    <xdr:to>
      <xdr:col>121</xdr:col>
      <xdr:colOff>0</xdr:colOff>
      <xdr:row>1</xdr:row>
      <xdr:rowOff>0</xdr:rowOff>
    </xdr:to>
    <xdr:sp macro="" textlink="">
      <xdr:nvSpPr>
        <xdr:cNvPr id="8140" name="Line 34"/>
        <xdr:cNvSpPr>
          <a:spLocks noChangeShapeType="1"/>
        </xdr:cNvSpPr>
      </xdr:nvSpPr>
      <xdr:spPr bwMode="auto">
        <a:xfrm flipV="1">
          <a:off x="9345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121</xdr:col>
      <xdr:colOff>0</xdr:colOff>
      <xdr:row>1</xdr:row>
      <xdr:rowOff>0</xdr:rowOff>
    </xdr:from>
    <xdr:to>
      <xdr:col>121</xdr:col>
      <xdr:colOff>0</xdr:colOff>
      <xdr:row>1</xdr:row>
      <xdr:rowOff>0</xdr:rowOff>
    </xdr:to>
    <xdr:sp macro="" textlink="">
      <xdr:nvSpPr>
        <xdr:cNvPr id="8141" name="Line 35"/>
        <xdr:cNvSpPr>
          <a:spLocks noChangeShapeType="1"/>
        </xdr:cNvSpPr>
      </xdr:nvSpPr>
      <xdr:spPr bwMode="auto">
        <a:xfrm flipV="1">
          <a:off x="9345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0</xdr:colOff>
      <xdr:row>1</xdr:row>
      <xdr:rowOff>0</xdr:rowOff>
    </xdr:from>
    <xdr:to>
      <xdr:col>129</xdr:col>
      <xdr:colOff>0</xdr:colOff>
      <xdr:row>1</xdr:row>
      <xdr:rowOff>0</xdr:rowOff>
    </xdr:to>
    <xdr:sp macro="" textlink="">
      <xdr:nvSpPr>
        <xdr:cNvPr id="8142" name="Line 36"/>
        <xdr:cNvSpPr>
          <a:spLocks noChangeShapeType="1"/>
        </xdr:cNvSpPr>
      </xdr:nvSpPr>
      <xdr:spPr bwMode="auto">
        <a:xfrm flipV="1">
          <a:off x="9955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129</xdr:col>
      <xdr:colOff>0</xdr:colOff>
      <xdr:row>1</xdr:row>
      <xdr:rowOff>0</xdr:rowOff>
    </xdr:from>
    <xdr:to>
      <xdr:col>129</xdr:col>
      <xdr:colOff>0</xdr:colOff>
      <xdr:row>1</xdr:row>
      <xdr:rowOff>0</xdr:rowOff>
    </xdr:to>
    <xdr:sp macro="" textlink="">
      <xdr:nvSpPr>
        <xdr:cNvPr id="8143" name="Line 37"/>
        <xdr:cNvSpPr>
          <a:spLocks noChangeShapeType="1"/>
        </xdr:cNvSpPr>
      </xdr:nvSpPr>
      <xdr:spPr bwMode="auto">
        <a:xfrm flipV="1">
          <a:off x="9955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137</xdr:col>
      <xdr:colOff>0</xdr:colOff>
      <xdr:row>1</xdr:row>
      <xdr:rowOff>0</xdr:rowOff>
    </xdr:from>
    <xdr:to>
      <xdr:col>137</xdr:col>
      <xdr:colOff>0</xdr:colOff>
      <xdr:row>1</xdr:row>
      <xdr:rowOff>0</xdr:rowOff>
    </xdr:to>
    <xdr:sp macro="" textlink="">
      <xdr:nvSpPr>
        <xdr:cNvPr id="8144" name="Line 38"/>
        <xdr:cNvSpPr>
          <a:spLocks noChangeShapeType="1"/>
        </xdr:cNvSpPr>
      </xdr:nvSpPr>
      <xdr:spPr bwMode="auto">
        <a:xfrm flipV="1">
          <a:off x="10565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137</xdr:col>
      <xdr:colOff>0</xdr:colOff>
      <xdr:row>1</xdr:row>
      <xdr:rowOff>0</xdr:rowOff>
    </xdr:from>
    <xdr:to>
      <xdr:col>137</xdr:col>
      <xdr:colOff>0</xdr:colOff>
      <xdr:row>1</xdr:row>
      <xdr:rowOff>0</xdr:rowOff>
    </xdr:to>
    <xdr:sp macro="" textlink="">
      <xdr:nvSpPr>
        <xdr:cNvPr id="8145" name="Line 39"/>
        <xdr:cNvSpPr>
          <a:spLocks noChangeShapeType="1"/>
        </xdr:cNvSpPr>
      </xdr:nvSpPr>
      <xdr:spPr bwMode="auto">
        <a:xfrm flipV="1">
          <a:off x="10565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0</xdr:colOff>
      <xdr:row>1</xdr:row>
      <xdr:rowOff>0</xdr:rowOff>
    </xdr:from>
    <xdr:to>
      <xdr:col>145</xdr:col>
      <xdr:colOff>0</xdr:colOff>
      <xdr:row>1</xdr:row>
      <xdr:rowOff>0</xdr:rowOff>
    </xdr:to>
    <xdr:sp macro="" textlink="">
      <xdr:nvSpPr>
        <xdr:cNvPr id="8146" name="Line 40"/>
        <xdr:cNvSpPr>
          <a:spLocks noChangeShapeType="1"/>
        </xdr:cNvSpPr>
      </xdr:nvSpPr>
      <xdr:spPr bwMode="auto">
        <a:xfrm flipV="1">
          <a:off x="11174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0</xdr:colOff>
      <xdr:row>1</xdr:row>
      <xdr:rowOff>0</xdr:rowOff>
    </xdr:from>
    <xdr:to>
      <xdr:col>145</xdr:col>
      <xdr:colOff>0</xdr:colOff>
      <xdr:row>1</xdr:row>
      <xdr:rowOff>0</xdr:rowOff>
    </xdr:to>
    <xdr:sp macro="" textlink="">
      <xdr:nvSpPr>
        <xdr:cNvPr id="8147" name="Line 41"/>
        <xdr:cNvSpPr>
          <a:spLocks noChangeShapeType="1"/>
        </xdr:cNvSpPr>
      </xdr:nvSpPr>
      <xdr:spPr bwMode="auto">
        <a:xfrm flipV="1">
          <a:off x="11174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153</xdr:col>
      <xdr:colOff>0</xdr:colOff>
      <xdr:row>1</xdr:row>
      <xdr:rowOff>0</xdr:rowOff>
    </xdr:from>
    <xdr:to>
      <xdr:col>153</xdr:col>
      <xdr:colOff>0</xdr:colOff>
      <xdr:row>1</xdr:row>
      <xdr:rowOff>0</xdr:rowOff>
    </xdr:to>
    <xdr:sp macro="" textlink="">
      <xdr:nvSpPr>
        <xdr:cNvPr id="8148" name="Line 42"/>
        <xdr:cNvSpPr>
          <a:spLocks noChangeShapeType="1"/>
        </xdr:cNvSpPr>
      </xdr:nvSpPr>
      <xdr:spPr bwMode="auto">
        <a:xfrm flipV="1">
          <a:off x="11784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153</xdr:col>
      <xdr:colOff>0</xdr:colOff>
      <xdr:row>1</xdr:row>
      <xdr:rowOff>0</xdr:rowOff>
    </xdr:from>
    <xdr:to>
      <xdr:col>153</xdr:col>
      <xdr:colOff>0</xdr:colOff>
      <xdr:row>1</xdr:row>
      <xdr:rowOff>0</xdr:rowOff>
    </xdr:to>
    <xdr:sp macro="" textlink="">
      <xdr:nvSpPr>
        <xdr:cNvPr id="8149" name="Line 43"/>
        <xdr:cNvSpPr>
          <a:spLocks noChangeShapeType="1"/>
        </xdr:cNvSpPr>
      </xdr:nvSpPr>
      <xdr:spPr bwMode="auto">
        <a:xfrm flipV="1">
          <a:off x="11784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161</xdr:col>
      <xdr:colOff>0</xdr:colOff>
      <xdr:row>1</xdr:row>
      <xdr:rowOff>0</xdr:rowOff>
    </xdr:from>
    <xdr:to>
      <xdr:col>161</xdr:col>
      <xdr:colOff>0</xdr:colOff>
      <xdr:row>1</xdr:row>
      <xdr:rowOff>0</xdr:rowOff>
    </xdr:to>
    <xdr:sp macro="" textlink="">
      <xdr:nvSpPr>
        <xdr:cNvPr id="8150" name="Line 44"/>
        <xdr:cNvSpPr>
          <a:spLocks noChangeShapeType="1"/>
        </xdr:cNvSpPr>
      </xdr:nvSpPr>
      <xdr:spPr bwMode="auto">
        <a:xfrm flipV="1">
          <a:off x="12393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161</xdr:col>
      <xdr:colOff>0</xdr:colOff>
      <xdr:row>1</xdr:row>
      <xdr:rowOff>0</xdr:rowOff>
    </xdr:from>
    <xdr:to>
      <xdr:col>161</xdr:col>
      <xdr:colOff>0</xdr:colOff>
      <xdr:row>1</xdr:row>
      <xdr:rowOff>0</xdr:rowOff>
    </xdr:to>
    <xdr:sp macro="" textlink="">
      <xdr:nvSpPr>
        <xdr:cNvPr id="8151" name="Line 45"/>
        <xdr:cNvSpPr>
          <a:spLocks noChangeShapeType="1"/>
        </xdr:cNvSpPr>
      </xdr:nvSpPr>
      <xdr:spPr bwMode="auto">
        <a:xfrm flipV="1">
          <a:off x="12393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169</xdr:col>
      <xdr:colOff>0</xdr:colOff>
      <xdr:row>1</xdr:row>
      <xdr:rowOff>0</xdr:rowOff>
    </xdr:from>
    <xdr:to>
      <xdr:col>169</xdr:col>
      <xdr:colOff>0</xdr:colOff>
      <xdr:row>1</xdr:row>
      <xdr:rowOff>0</xdr:rowOff>
    </xdr:to>
    <xdr:sp macro="" textlink="">
      <xdr:nvSpPr>
        <xdr:cNvPr id="8152" name="Line 46"/>
        <xdr:cNvSpPr>
          <a:spLocks noChangeShapeType="1"/>
        </xdr:cNvSpPr>
      </xdr:nvSpPr>
      <xdr:spPr bwMode="auto">
        <a:xfrm flipV="1">
          <a:off x="13003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169</xdr:col>
      <xdr:colOff>0</xdr:colOff>
      <xdr:row>1</xdr:row>
      <xdr:rowOff>0</xdr:rowOff>
    </xdr:from>
    <xdr:to>
      <xdr:col>169</xdr:col>
      <xdr:colOff>0</xdr:colOff>
      <xdr:row>1</xdr:row>
      <xdr:rowOff>0</xdr:rowOff>
    </xdr:to>
    <xdr:sp macro="" textlink="">
      <xdr:nvSpPr>
        <xdr:cNvPr id="8153" name="Line 47"/>
        <xdr:cNvSpPr>
          <a:spLocks noChangeShapeType="1"/>
        </xdr:cNvSpPr>
      </xdr:nvSpPr>
      <xdr:spPr bwMode="auto">
        <a:xfrm flipV="1">
          <a:off x="13003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177</xdr:col>
      <xdr:colOff>0</xdr:colOff>
      <xdr:row>1</xdr:row>
      <xdr:rowOff>0</xdr:rowOff>
    </xdr:from>
    <xdr:to>
      <xdr:col>177</xdr:col>
      <xdr:colOff>0</xdr:colOff>
      <xdr:row>1</xdr:row>
      <xdr:rowOff>0</xdr:rowOff>
    </xdr:to>
    <xdr:sp macro="" textlink="">
      <xdr:nvSpPr>
        <xdr:cNvPr id="8154" name="Line 48"/>
        <xdr:cNvSpPr>
          <a:spLocks noChangeShapeType="1"/>
        </xdr:cNvSpPr>
      </xdr:nvSpPr>
      <xdr:spPr bwMode="auto">
        <a:xfrm flipV="1">
          <a:off x="13613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177</xdr:col>
      <xdr:colOff>0</xdr:colOff>
      <xdr:row>1</xdr:row>
      <xdr:rowOff>0</xdr:rowOff>
    </xdr:from>
    <xdr:to>
      <xdr:col>177</xdr:col>
      <xdr:colOff>0</xdr:colOff>
      <xdr:row>1</xdr:row>
      <xdr:rowOff>0</xdr:rowOff>
    </xdr:to>
    <xdr:sp macro="" textlink="">
      <xdr:nvSpPr>
        <xdr:cNvPr id="8155" name="Line 49"/>
        <xdr:cNvSpPr>
          <a:spLocks noChangeShapeType="1"/>
        </xdr:cNvSpPr>
      </xdr:nvSpPr>
      <xdr:spPr bwMode="auto">
        <a:xfrm flipV="1">
          <a:off x="13613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185</xdr:col>
      <xdr:colOff>0</xdr:colOff>
      <xdr:row>1</xdr:row>
      <xdr:rowOff>0</xdr:rowOff>
    </xdr:from>
    <xdr:to>
      <xdr:col>185</xdr:col>
      <xdr:colOff>0</xdr:colOff>
      <xdr:row>1</xdr:row>
      <xdr:rowOff>0</xdr:rowOff>
    </xdr:to>
    <xdr:sp macro="" textlink="">
      <xdr:nvSpPr>
        <xdr:cNvPr id="8156" name="Line 50"/>
        <xdr:cNvSpPr>
          <a:spLocks noChangeShapeType="1"/>
        </xdr:cNvSpPr>
      </xdr:nvSpPr>
      <xdr:spPr bwMode="auto">
        <a:xfrm flipV="1">
          <a:off x="14222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185</xdr:col>
      <xdr:colOff>0</xdr:colOff>
      <xdr:row>1</xdr:row>
      <xdr:rowOff>0</xdr:rowOff>
    </xdr:from>
    <xdr:to>
      <xdr:col>185</xdr:col>
      <xdr:colOff>0</xdr:colOff>
      <xdr:row>1</xdr:row>
      <xdr:rowOff>0</xdr:rowOff>
    </xdr:to>
    <xdr:sp macro="" textlink="">
      <xdr:nvSpPr>
        <xdr:cNvPr id="8157" name="Line 51"/>
        <xdr:cNvSpPr>
          <a:spLocks noChangeShapeType="1"/>
        </xdr:cNvSpPr>
      </xdr:nvSpPr>
      <xdr:spPr bwMode="auto">
        <a:xfrm flipV="1">
          <a:off x="14222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193</xdr:col>
      <xdr:colOff>0</xdr:colOff>
      <xdr:row>1</xdr:row>
      <xdr:rowOff>0</xdr:rowOff>
    </xdr:from>
    <xdr:to>
      <xdr:col>193</xdr:col>
      <xdr:colOff>0</xdr:colOff>
      <xdr:row>1</xdr:row>
      <xdr:rowOff>0</xdr:rowOff>
    </xdr:to>
    <xdr:sp macro="" textlink="">
      <xdr:nvSpPr>
        <xdr:cNvPr id="8158" name="Line 52"/>
        <xdr:cNvSpPr>
          <a:spLocks noChangeShapeType="1"/>
        </xdr:cNvSpPr>
      </xdr:nvSpPr>
      <xdr:spPr bwMode="auto">
        <a:xfrm flipV="1">
          <a:off x="14832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193</xdr:col>
      <xdr:colOff>0</xdr:colOff>
      <xdr:row>1</xdr:row>
      <xdr:rowOff>0</xdr:rowOff>
    </xdr:from>
    <xdr:to>
      <xdr:col>193</xdr:col>
      <xdr:colOff>0</xdr:colOff>
      <xdr:row>1</xdr:row>
      <xdr:rowOff>0</xdr:rowOff>
    </xdr:to>
    <xdr:sp macro="" textlink="">
      <xdr:nvSpPr>
        <xdr:cNvPr id="8159" name="Line 53"/>
        <xdr:cNvSpPr>
          <a:spLocks noChangeShapeType="1"/>
        </xdr:cNvSpPr>
      </xdr:nvSpPr>
      <xdr:spPr bwMode="auto">
        <a:xfrm flipV="1">
          <a:off x="14832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201</xdr:col>
      <xdr:colOff>0</xdr:colOff>
      <xdr:row>1</xdr:row>
      <xdr:rowOff>0</xdr:rowOff>
    </xdr:from>
    <xdr:to>
      <xdr:col>201</xdr:col>
      <xdr:colOff>0</xdr:colOff>
      <xdr:row>1</xdr:row>
      <xdr:rowOff>0</xdr:rowOff>
    </xdr:to>
    <xdr:sp macro="" textlink="">
      <xdr:nvSpPr>
        <xdr:cNvPr id="8160" name="Line 54"/>
        <xdr:cNvSpPr>
          <a:spLocks noChangeShapeType="1"/>
        </xdr:cNvSpPr>
      </xdr:nvSpPr>
      <xdr:spPr bwMode="auto">
        <a:xfrm flipV="1">
          <a:off x="15441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201</xdr:col>
      <xdr:colOff>0</xdr:colOff>
      <xdr:row>1</xdr:row>
      <xdr:rowOff>0</xdr:rowOff>
    </xdr:from>
    <xdr:to>
      <xdr:col>201</xdr:col>
      <xdr:colOff>0</xdr:colOff>
      <xdr:row>1</xdr:row>
      <xdr:rowOff>0</xdr:rowOff>
    </xdr:to>
    <xdr:sp macro="" textlink="">
      <xdr:nvSpPr>
        <xdr:cNvPr id="8161" name="Line 55"/>
        <xdr:cNvSpPr>
          <a:spLocks noChangeShapeType="1"/>
        </xdr:cNvSpPr>
      </xdr:nvSpPr>
      <xdr:spPr bwMode="auto">
        <a:xfrm flipV="1">
          <a:off x="15441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209</xdr:col>
      <xdr:colOff>0</xdr:colOff>
      <xdr:row>1</xdr:row>
      <xdr:rowOff>0</xdr:rowOff>
    </xdr:from>
    <xdr:to>
      <xdr:col>209</xdr:col>
      <xdr:colOff>0</xdr:colOff>
      <xdr:row>1</xdr:row>
      <xdr:rowOff>0</xdr:rowOff>
    </xdr:to>
    <xdr:sp macro="" textlink="">
      <xdr:nvSpPr>
        <xdr:cNvPr id="8162" name="Line 56"/>
        <xdr:cNvSpPr>
          <a:spLocks noChangeShapeType="1"/>
        </xdr:cNvSpPr>
      </xdr:nvSpPr>
      <xdr:spPr bwMode="auto">
        <a:xfrm flipV="1">
          <a:off x="16051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209</xdr:col>
      <xdr:colOff>0</xdr:colOff>
      <xdr:row>1</xdr:row>
      <xdr:rowOff>0</xdr:rowOff>
    </xdr:from>
    <xdr:to>
      <xdr:col>209</xdr:col>
      <xdr:colOff>0</xdr:colOff>
      <xdr:row>1</xdr:row>
      <xdr:rowOff>0</xdr:rowOff>
    </xdr:to>
    <xdr:sp macro="" textlink="">
      <xdr:nvSpPr>
        <xdr:cNvPr id="8163" name="Line 57"/>
        <xdr:cNvSpPr>
          <a:spLocks noChangeShapeType="1"/>
        </xdr:cNvSpPr>
      </xdr:nvSpPr>
      <xdr:spPr bwMode="auto">
        <a:xfrm flipV="1">
          <a:off x="16051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217</xdr:col>
      <xdr:colOff>0</xdr:colOff>
      <xdr:row>1</xdr:row>
      <xdr:rowOff>0</xdr:rowOff>
    </xdr:from>
    <xdr:to>
      <xdr:col>217</xdr:col>
      <xdr:colOff>0</xdr:colOff>
      <xdr:row>1</xdr:row>
      <xdr:rowOff>0</xdr:rowOff>
    </xdr:to>
    <xdr:sp macro="" textlink="">
      <xdr:nvSpPr>
        <xdr:cNvPr id="8164" name="Line 58"/>
        <xdr:cNvSpPr>
          <a:spLocks noChangeShapeType="1"/>
        </xdr:cNvSpPr>
      </xdr:nvSpPr>
      <xdr:spPr bwMode="auto">
        <a:xfrm flipV="1">
          <a:off x="16661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217</xdr:col>
      <xdr:colOff>0</xdr:colOff>
      <xdr:row>1</xdr:row>
      <xdr:rowOff>0</xdr:rowOff>
    </xdr:from>
    <xdr:to>
      <xdr:col>217</xdr:col>
      <xdr:colOff>0</xdr:colOff>
      <xdr:row>1</xdr:row>
      <xdr:rowOff>0</xdr:rowOff>
    </xdr:to>
    <xdr:sp macro="" textlink="">
      <xdr:nvSpPr>
        <xdr:cNvPr id="8165" name="Line 59"/>
        <xdr:cNvSpPr>
          <a:spLocks noChangeShapeType="1"/>
        </xdr:cNvSpPr>
      </xdr:nvSpPr>
      <xdr:spPr bwMode="auto">
        <a:xfrm flipV="1">
          <a:off x="166611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225</xdr:col>
      <xdr:colOff>0</xdr:colOff>
      <xdr:row>1</xdr:row>
      <xdr:rowOff>0</xdr:rowOff>
    </xdr:from>
    <xdr:to>
      <xdr:col>225</xdr:col>
      <xdr:colOff>0</xdr:colOff>
      <xdr:row>1</xdr:row>
      <xdr:rowOff>0</xdr:rowOff>
    </xdr:to>
    <xdr:sp macro="" textlink="">
      <xdr:nvSpPr>
        <xdr:cNvPr id="8166" name="Line 60"/>
        <xdr:cNvSpPr>
          <a:spLocks noChangeShapeType="1"/>
        </xdr:cNvSpPr>
      </xdr:nvSpPr>
      <xdr:spPr bwMode="auto">
        <a:xfrm flipV="1">
          <a:off x="17270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225</xdr:col>
      <xdr:colOff>0</xdr:colOff>
      <xdr:row>1</xdr:row>
      <xdr:rowOff>0</xdr:rowOff>
    </xdr:from>
    <xdr:to>
      <xdr:col>225</xdr:col>
      <xdr:colOff>0</xdr:colOff>
      <xdr:row>1</xdr:row>
      <xdr:rowOff>0</xdr:rowOff>
    </xdr:to>
    <xdr:sp macro="" textlink="">
      <xdr:nvSpPr>
        <xdr:cNvPr id="8167" name="Line 61"/>
        <xdr:cNvSpPr>
          <a:spLocks noChangeShapeType="1"/>
        </xdr:cNvSpPr>
      </xdr:nvSpPr>
      <xdr:spPr bwMode="auto">
        <a:xfrm flipV="1">
          <a:off x="172707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233</xdr:col>
      <xdr:colOff>0</xdr:colOff>
      <xdr:row>1</xdr:row>
      <xdr:rowOff>0</xdr:rowOff>
    </xdr:from>
    <xdr:to>
      <xdr:col>233</xdr:col>
      <xdr:colOff>0</xdr:colOff>
      <xdr:row>1</xdr:row>
      <xdr:rowOff>0</xdr:rowOff>
    </xdr:to>
    <xdr:sp macro="" textlink="">
      <xdr:nvSpPr>
        <xdr:cNvPr id="8168" name="Line 62"/>
        <xdr:cNvSpPr>
          <a:spLocks noChangeShapeType="1"/>
        </xdr:cNvSpPr>
      </xdr:nvSpPr>
      <xdr:spPr bwMode="auto">
        <a:xfrm flipV="1">
          <a:off x="17880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233</xdr:col>
      <xdr:colOff>0</xdr:colOff>
      <xdr:row>1</xdr:row>
      <xdr:rowOff>0</xdr:rowOff>
    </xdr:from>
    <xdr:to>
      <xdr:col>233</xdr:col>
      <xdr:colOff>0</xdr:colOff>
      <xdr:row>1</xdr:row>
      <xdr:rowOff>0</xdr:rowOff>
    </xdr:to>
    <xdr:sp macro="" textlink="">
      <xdr:nvSpPr>
        <xdr:cNvPr id="8169" name="Line 63"/>
        <xdr:cNvSpPr>
          <a:spLocks noChangeShapeType="1"/>
        </xdr:cNvSpPr>
      </xdr:nvSpPr>
      <xdr:spPr bwMode="auto">
        <a:xfrm flipV="1">
          <a:off x="178803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241</xdr:col>
      <xdr:colOff>0</xdr:colOff>
      <xdr:row>1</xdr:row>
      <xdr:rowOff>0</xdr:rowOff>
    </xdr:from>
    <xdr:to>
      <xdr:col>241</xdr:col>
      <xdr:colOff>0</xdr:colOff>
      <xdr:row>1</xdr:row>
      <xdr:rowOff>0</xdr:rowOff>
    </xdr:to>
    <xdr:sp macro="" textlink="">
      <xdr:nvSpPr>
        <xdr:cNvPr id="8170" name="Line 64"/>
        <xdr:cNvSpPr>
          <a:spLocks noChangeShapeType="1"/>
        </xdr:cNvSpPr>
      </xdr:nvSpPr>
      <xdr:spPr bwMode="auto">
        <a:xfrm flipV="1">
          <a:off x="18489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241</xdr:col>
      <xdr:colOff>0</xdr:colOff>
      <xdr:row>1</xdr:row>
      <xdr:rowOff>0</xdr:rowOff>
    </xdr:from>
    <xdr:to>
      <xdr:col>241</xdr:col>
      <xdr:colOff>0</xdr:colOff>
      <xdr:row>1</xdr:row>
      <xdr:rowOff>0</xdr:rowOff>
    </xdr:to>
    <xdr:sp macro="" textlink="">
      <xdr:nvSpPr>
        <xdr:cNvPr id="8171" name="Line 65"/>
        <xdr:cNvSpPr>
          <a:spLocks noChangeShapeType="1"/>
        </xdr:cNvSpPr>
      </xdr:nvSpPr>
      <xdr:spPr bwMode="auto">
        <a:xfrm flipV="1">
          <a:off x="184899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249</xdr:col>
      <xdr:colOff>0</xdr:colOff>
      <xdr:row>1</xdr:row>
      <xdr:rowOff>0</xdr:rowOff>
    </xdr:from>
    <xdr:to>
      <xdr:col>249</xdr:col>
      <xdr:colOff>0</xdr:colOff>
      <xdr:row>1</xdr:row>
      <xdr:rowOff>0</xdr:rowOff>
    </xdr:to>
    <xdr:sp macro="" textlink="">
      <xdr:nvSpPr>
        <xdr:cNvPr id="8172" name="Line 66"/>
        <xdr:cNvSpPr>
          <a:spLocks noChangeShapeType="1"/>
        </xdr:cNvSpPr>
      </xdr:nvSpPr>
      <xdr:spPr bwMode="auto">
        <a:xfrm flipV="1">
          <a:off x="19099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249</xdr:col>
      <xdr:colOff>0</xdr:colOff>
      <xdr:row>1</xdr:row>
      <xdr:rowOff>0</xdr:rowOff>
    </xdr:from>
    <xdr:to>
      <xdr:col>249</xdr:col>
      <xdr:colOff>0</xdr:colOff>
      <xdr:row>1</xdr:row>
      <xdr:rowOff>0</xdr:rowOff>
    </xdr:to>
    <xdr:sp macro="" textlink="">
      <xdr:nvSpPr>
        <xdr:cNvPr id="8173" name="Line 67"/>
        <xdr:cNvSpPr>
          <a:spLocks noChangeShapeType="1"/>
        </xdr:cNvSpPr>
      </xdr:nvSpPr>
      <xdr:spPr bwMode="auto">
        <a:xfrm flipV="1">
          <a:off x="190995300" y="533400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28575</xdr:rowOff>
    </xdr:from>
    <xdr:to>
      <xdr:col>1</xdr:col>
      <xdr:colOff>0</xdr:colOff>
      <xdr:row>0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495300" y="2857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838200</xdr:colOff>
      <xdr:row>22</xdr:row>
      <xdr:rowOff>142875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4391025" y="1140142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838200</xdr:colOff>
      <xdr:row>22</xdr:row>
      <xdr:rowOff>142875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4391025" y="1140142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838200</xdr:colOff>
      <xdr:row>22</xdr:row>
      <xdr:rowOff>142875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4391025" y="466629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1384240</xdr:colOff>
      <xdr:row>22</xdr:row>
      <xdr:rowOff>118491</xdr:rowOff>
    </xdr:to>
    <xdr:sp macro="" textlink="">
      <xdr:nvSpPr>
        <xdr:cNvPr id="6" name="Text Box 2"/>
        <xdr:cNvSpPr txBox="1">
          <a:spLocks noChangeArrowheads="1"/>
        </xdr:cNvSpPr>
      </xdr:nvSpPr>
      <xdr:spPr bwMode="auto">
        <a:xfrm>
          <a:off x="4391025" y="84877275"/>
          <a:ext cx="641290" cy="118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1384240</xdr:colOff>
      <xdr:row>22</xdr:row>
      <xdr:rowOff>118491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4391025" y="84877275"/>
          <a:ext cx="641290" cy="1184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838200</xdr:colOff>
      <xdr:row>22</xdr:row>
      <xdr:rowOff>142875</xdr:rowOff>
    </xdr:to>
    <xdr:sp macro="" textlink="">
      <xdr:nvSpPr>
        <xdr:cNvPr id="8" name="Text Box 2"/>
        <xdr:cNvSpPr txBox="1">
          <a:spLocks noChangeArrowheads="1"/>
        </xdr:cNvSpPr>
      </xdr:nvSpPr>
      <xdr:spPr bwMode="auto">
        <a:xfrm>
          <a:off x="4391025" y="804957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838200</xdr:colOff>
      <xdr:row>22</xdr:row>
      <xdr:rowOff>142875</xdr:rowOff>
    </xdr:to>
    <xdr:sp macro="" textlink="">
      <xdr:nvSpPr>
        <xdr:cNvPr id="9" name="Text Box 2"/>
        <xdr:cNvSpPr txBox="1">
          <a:spLocks noChangeArrowheads="1"/>
        </xdr:cNvSpPr>
      </xdr:nvSpPr>
      <xdr:spPr bwMode="auto">
        <a:xfrm>
          <a:off x="4391025" y="804957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838200</xdr:colOff>
      <xdr:row>22</xdr:row>
      <xdr:rowOff>142875</xdr:rowOff>
    </xdr:to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4391025" y="804957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838200</xdr:colOff>
      <xdr:row>22</xdr:row>
      <xdr:rowOff>142875</xdr:rowOff>
    </xdr:to>
    <xdr:sp macro="" textlink="">
      <xdr:nvSpPr>
        <xdr:cNvPr id="11" name="Text Box 2"/>
        <xdr:cNvSpPr txBox="1">
          <a:spLocks noChangeArrowheads="1"/>
        </xdr:cNvSpPr>
      </xdr:nvSpPr>
      <xdr:spPr bwMode="auto">
        <a:xfrm>
          <a:off x="4391025" y="804957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838200</xdr:colOff>
      <xdr:row>22</xdr:row>
      <xdr:rowOff>142875</xdr:rowOff>
    </xdr:to>
    <xdr:sp macro="" textlink="">
      <xdr:nvSpPr>
        <xdr:cNvPr id="12" name="Text Box 2"/>
        <xdr:cNvSpPr txBox="1">
          <a:spLocks noChangeArrowheads="1"/>
        </xdr:cNvSpPr>
      </xdr:nvSpPr>
      <xdr:spPr bwMode="auto">
        <a:xfrm>
          <a:off x="4391025" y="804957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3</xdr:col>
      <xdr:colOff>742950</xdr:colOff>
      <xdr:row>22</xdr:row>
      <xdr:rowOff>0</xdr:rowOff>
    </xdr:from>
    <xdr:to>
      <xdr:col>3</xdr:col>
      <xdr:colOff>838200</xdr:colOff>
      <xdr:row>22</xdr:row>
      <xdr:rowOff>142875</xdr:rowOff>
    </xdr:to>
    <xdr:sp macro="" textlink="">
      <xdr:nvSpPr>
        <xdr:cNvPr id="13" name="Text Box 2"/>
        <xdr:cNvSpPr txBox="1">
          <a:spLocks noChangeArrowheads="1"/>
        </xdr:cNvSpPr>
      </xdr:nvSpPr>
      <xdr:spPr bwMode="auto">
        <a:xfrm>
          <a:off x="4391025" y="80495775"/>
          <a:ext cx="952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2</xdr:col>
      <xdr:colOff>0</xdr:colOff>
      <xdr:row>0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V="1">
          <a:off x="1181100" y="2857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28575</xdr:rowOff>
    </xdr:from>
    <xdr:to>
      <xdr:col>2</xdr:col>
      <xdr:colOff>0</xdr:colOff>
      <xdr:row>0</xdr:row>
      <xdr:rowOff>28575</xdr:rowOff>
    </xdr:to>
    <xdr:sp macro="" textlink="">
      <xdr:nvSpPr>
        <xdr:cNvPr id="26653" name="Line 1"/>
        <xdr:cNvSpPr>
          <a:spLocks noChangeShapeType="1"/>
        </xdr:cNvSpPr>
      </xdr:nvSpPr>
      <xdr:spPr bwMode="auto">
        <a:xfrm flipV="1">
          <a:off x="904875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28575</xdr:rowOff>
    </xdr:from>
    <xdr:to>
      <xdr:col>2</xdr:col>
      <xdr:colOff>0</xdr:colOff>
      <xdr:row>0</xdr:row>
      <xdr:rowOff>28575</xdr:rowOff>
    </xdr:to>
    <xdr:sp macro="" textlink="">
      <xdr:nvSpPr>
        <xdr:cNvPr id="26654" name="Line 2"/>
        <xdr:cNvSpPr>
          <a:spLocks noChangeShapeType="1"/>
        </xdr:cNvSpPr>
      </xdr:nvSpPr>
      <xdr:spPr bwMode="auto">
        <a:xfrm flipV="1">
          <a:off x="904875" y="200025"/>
          <a:ext cx="0" cy="0"/>
        </a:xfrm>
        <a:prstGeom prst="line">
          <a:avLst/>
        </a:prstGeom>
        <a:noFill/>
        <a:ln w="38100" cmpd="dbl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showGridLines="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14" sqref="A14"/>
    </sheetView>
  </sheetViews>
  <sheetFormatPr defaultRowHeight="20.25"/>
  <cols>
    <col min="1" max="1" width="80.77734375" style="8" customWidth="1"/>
    <col min="2" max="16384" width="8.88671875" style="8"/>
  </cols>
  <sheetData>
    <row r="1" spans="1:1" ht="31.5" customHeight="1" thickBot="1">
      <c r="A1" s="188" t="s">
        <v>434</v>
      </c>
    </row>
    <row r="2" spans="1:1" ht="21" customHeight="1"/>
    <row r="3" spans="1:1" ht="37.5" customHeight="1">
      <c r="A3" s="187" t="s">
        <v>435</v>
      </c>
    </row>
    <row r="4" spans="1:1" ht="37.5" customHeight="1">
      <c r="A4" s="187" t="s">
        <v>436</v>
      </c>
    </row>
    <row r="5" spans="1:1" ht="37.5" customHeight="1">
      <c r="A5" s="187" t="s">
        <v>433</v>
      </c>
    </row>
    <row r="6" spans="1:1" ht="37.5" customHeight="1">
      <c r="A6" s="6" t="s">
        <v>572</v>
      </c>
    </row>
    <row r="7" spans="1:1" ht="37.5" customHeight="1">
      <c r="A7" s="595" t="s">
        <v>935</v>
      </c>
    </row>
    <row r="8" spans="1:1" ht="37.5" customHeight="1"/>
    <row r="9" spans="1:1" ht="37.5" customHeight="1"/>
    <row r="10" spans="1:1" ht="37.5" customHeight="1"/>
    <row r="11" spans="1:1" ht="37.5" customHeight="1"/>
    <row r="12" spans="1:1" ht="37.5" customHeight="1"/>
    <row r="13" spans="1:1" ht="37.5" customHeight="1"/>
    <row r="14" spans="1:1" ht="37.5" customHeight="1"/>
    <row r="15" spans="1:1" ht="37.5" customHeight="1"/>
    <row r="16" spans="1:1" ht="37.5" customHeight="1"/>
    <row r="17" ht="37.5" customHeight="1"/>
    <row r="18" ht="37.5" customHeight="1"/>
    <row r="19" ht="37.5" customHeight="1"/>
    <row r="20" ht="37.5" customHeight="1"/>
    <row r="21" ht="37.5" customHeight="1"/>
    <row r="22" ht="37.5" customHeight="1"/>
    <row r="23" ht="37.5" customHeight="1"/>
    <row r="24" ht="37.5" customHeight="1"/>
    <row r="25" ht="37.5" customHeight="1"/>
    <row r="26" ht="37.5" customHeight="1"/>
    <row r="27" ht="37.5" customHeight="1"/>
  </sheetData>
  <phoneticPr fontId="16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60"/>
  <sheetViews>
    <sheetView view="pageBreakPreview" zoomScale="73" zoomScaleNormal="100" zoomScaleSheetLayoutView="73" workbookViewId="0">
      <pane xSplit="1" ySplit="6" topLeftCell="B7" activePane="bottomRight" state="frozen"/>
      <selection pane="topRight" activeCell="B1" sqref="B1"/>
      <selection pane="bottomLeft" activeCell="A7" sqref="A7"/>
      <selection pane="bottomRight" sqref="A1:XFD1048576"/>
    </sheetView>
  </sheetViews>
  <sheetFormatPr defaultRowHeight="13.5"/>
  <cols>
    <col min="1" max="2" width="7.33203125" style="917" customWidth="1"/>
    <col min="3" max="3" width="11" style="917" bestFit="1" customWidth="1"/>
    <col min="4" max="4" width="10" style="917" customWidth="1"/>
    <col min="5" max="5" width="9.88671875" style="917" bestFit="1" customWidth="1"/>
    <col min="6" max="6" width="8.88671875" style="917" customWidth="1"/>
    <col min="7" max="7" width="8.5546875" style="917" customWidth="1"/>
    <col min="8" max="8" width="8" style="917" customWidth="1"/>
    <col min="9" max="9" width="9.88671875" style="917" bestFit="1" customWidth="1"/>
    <col min="10" max="11" width="8.109375" style="917" customWidth="1"/>
    <col min="12" max="12" width="6.77734375" style="917" customWidth="1"/>
    <col min="13" max="13" width="7.77734375" style="917" customWidth="1"/>
    <col min="14" max="14" width="10.21875" style="917" customWidth="1"/>
    <col min="15" max="15" width="9.109375" style="917" bestFit="1" customWidth="1"/>
    <col min="16" max="16" width="8.88671875" style="917"/>
    <col min="17" max="17" width="7.109375" style="917" bestFit="1" customWidth="1"/>
    <col min="18" max="19" width="7.21875" style="917" bestFit="1" customWidth="1"/>
    <col min="20" max="20" width="6.5546875" style="917" bestFit="1" customWidth="1"/>
    <col min="21" max="16384" width="8.88671875" style="917"/>
  </cols>
  <sheetData>
    <row r="1" spans="1:29" s="783" customFormat="1" ht="36.75" customHeight="1">
      <c r="A1" s="1470" t="s">
        <v>1048</v>
      </c>
      <c r="B1" s="1470"/>
      <c r="C1" s="1470"/>
      <c r="D1" s="1470"/>
      <c r="E1" s="1470"/>
      <c r="F1" s="1470"/>
      <c r="G1" s="1470"/>
      <c r="H1" s="1470"/>
      <c r="I1" s="1470"/>
      <c r="J1" s="1470"/>
      <c r="K1" s="1470"/>
      <c r="L1" s="1470"/>
      <c r="M1" s="1470"/>
      <c r="N1" s="1470"/>
    </row>
    <row r="2" spans="1:29" s="796" customFormat="1" ht="28.5" customHeight="1">
      <c r="A2" s="1288" t="s">
        <v>68</v>
      </c>
      <c r="B2" s="1288"/>
      <c r="C2" s="1481"/>
      <c r="D2" s="1481"/>
      <c r="E2" s="1481"/>
      <c r="F2" s="1481"/>
      <c r="G2" s="1481"/>
      <c r="H2" s="1481"/>
      <c r="I2" s="1481"/>
      <c r="J2" s="1481"/>
      <c r="K2" s="918"/>
      <c r="L2" s="918"/>
      <c r="M2" s="918"/>
      <c r="P2" s="919"/>
    </row>
    <row r="3" spans="1:29" s="920" customFormat="1" ht="19.5" customHeight="1" thickBot="1">
      <c r="J3" s="921"/>
      <c r="M3" s="922"/>
      <c r="N3" s="686" t="s">
        <v>974</v>
      </c>
    </row>
    <row r="4" spans="1:29" s="920" customFormat="1" ht="27.75" customHeight="1">
      <c r="A4" s="1488" t="s">
        <v>1049</v>
      </c>
      <c r="B4" s="1476"/>
      <c r="C4" s="1467" t="s">
        <v>1050</v>
      </c>
      <c r="D4" s="1467" t="s">
        <v>8</v>
      </c>
      <c r="E4" s="1485" t="s">
        <v>9</v>
      </c>
      <c r="F4" s="1485"/>
      <c r="G4" s="1485"/>
      <c r="H4" s="1486"/>
      <c r="I4" s="1478" t="s">
        <v>10</v>
      </c>
      <c r="J4" s="1479"/>
      <c r="K4" s="1479"/>
      <c r="L4" s="1480"/>
      <c r="M4" s="1476" t="s">
        <v>557</v>
      </c>
      <c r="N4" s="1463" t="s">
        <v>568</v>
      </c>
      <c r="O4" s="886" t="s">
        <v>251</v>
      </c>
    </row>
    <row r="5" spans="1:29" s="920" customFormat="1" ht="37.5" customHeight="1">
      <c r="A5" s="1489"/>
      <c r="B5" s="1477"/>
      <c r="C5" s="1468"/>
      <c r="D5" s="1468"/>
      <c r="E5" s="1482" t="s">
        <v>1</v>
      </c>
      <c r="F5" s="1484" t="s">
        <v>69</v>
      </c>
      <c r="G5" s="1484" t="s">
        <v>570</v>
      </c>
      <c r="H5" s="1471" t="s">
        <v>1051</v>
      </c>
      <c r="I5" s="1473" t="s">
        <v>511</v>
      </c>
      <c r="J5" s="1474"/>
      <c r="K5" s="1474"/>
      <c r="L5" s="1475"/>
      <c r="M5" s="1477"/>
      <c r="N5" s="1464"/>
      <c r="O5" s="887" t="s">
        <v>1052</v>
      </c>
    </row>
    <row r="6" spans="1:29" s="920" customFormat="1" ht="37.5" customHeight="1">
      <c r="A6" s="1489"/>
      <c r="B6" s="1477"/>
      <c r="C6" s="1468"/>
      <c r="D6" s="1468"/>
      <c r="E6" s="1483"/>
      <c r="F6" s="1468"/>
      <c r="G6" s="1468"/>
      <c r="H6" s="1472"/>
      <c r="I6" s="888" t="s">
        <v>1</v>
      </c>
      <c r="J6" s="889" t="s">
        <v>561</v>
      </c>
      <c r="K6" s="889" t="s">
        <v>1053</v>
      </c>
      <c r="L6" s="890" t="s">
        <v>1054</v>
      </c>
      <c r="M6" s="1477"/>
      <c r="N6" s="1464"/>
      <c r="O6" s="891"/>
    </row>
    <row r="7" spans="1:29" s="920" customFormat="1" ht="37.5" customHeight="1" thickBot="1">
      <c r="A7" s="1462" t="s">
        <v>651</v>
      </c>
      <c r="B7" s="923">
        <v>2016</v>
      </c>
      <c r="C7" s="894">
        <f>C9+C11+C13+C15+C17+C19+C21+C23+C25+C27+C29+C31+C33+C35+C37+C39+C41+C43+C45+C47+C49+C51+C53+C55+C57</f>
        <v>11931</v>
      </c>
      <c r="D7" s="894">
        <f t="shared" ref="D7:O7" si="0">D9+D11+D13+D15+D17+D19+D21+D23+D25+D27+D29+D31+D33+D35+D37+D39+D41+D43+D45+D47+D49+D51+D53+D55+D57</f>
        <v>13480</v>
      </c>
      <c r="E7" s="894">
        <f t="shared" si="0"/>
        <v>462</v>
      </c>
      <c r="F7" s="894">
        <f t="shared" si="0"/>
        <v>27</v>
      </c>
      <c r="G7" s="894">
        <f t="shared" si="0"/>
        <v>95</v>
      </c>
      <c r="H7" s="894">
        <f t="shared" si="0"/>
        <v>340</v>
      </c>
      <c r="I7" s="894">
        <f t="shared" si="0"/>
        <v>340</v>
      </c>
      <c r="J7" s="894">
        <f t="shared" si="0"/>
        <v>327</v>
      </c>
      <c r="K7" s="894">
        <f t="shared" si="0"/>
        <v>12</v>
      </c>
      <c r="L7" s="894">
        <f t="shared" si="0"/>
        <v>1</v>
      </c>
      <c r="M7" s="894">
        <f t="shared" si="0"/>
        <v>263</v>
      </c>
      <c r="N7" s="894">
        <f t="shared" si="0"/>
        <v>5</v>
      </c>
      <c r="O7" s="894">
        <f t="shared" si="0"/>
        <v>0</v>
      </c>
      <c r="Q7" s="795" t="s">
        <v>1044</v>
      </c>
      <c r="R7" s="924"/>
      <c r="S7" s="924"/>
      <c r="T7" s="924"/>
      <c r="U7" s="924"/>
      <c r="V7" s="924"/>
      <c r="W7" s="924"/>
      <c r="X7" s="924"/>
      <c r="Y7" s="924"/>
      <c r="Z7" s="924"/>
      <c r="AA7" s="924"/>
      <c r="AB7" s="924"/>
      <c r="AC7" s="924"/>
    </row>
    <row r="8" spans="1:29" s="925" customFormat="1" ht="39.75" customHeight="1">
      <c r="A8" s="1462"/>
      <c r="B8" s="923">
        <v>2015</v>
      </c>
      <c r="C8" s="894">
        <f>C10+C12+C14+C16+C18+C20+C22+C24+C26+C28+C30+C32+C34+C36+C38+C40+C42+C44+C46+C48+C50+C52+C54+C56+C58</f>
        <v>12761</v>
      </c>
      <c r="D8" s="894">
        <f t="shared" ref="D8:N8" si="1">D10+D12+D14+D16+D18+D20+D22+D24+D26+D28+D30+D32+D34+D36+D38+D40+D42+D44+D46+D48+D50+D52+D54+D56+D58</f>
        <v>14035</v>
      </c>
      <c r="E8" s="894">
        <f t="shared" si="1"/>
        <v>470</v>
      </c>
      <c r="F8" s="894">
        <f t="shared" si="1"/>
        <v>26</v>
      </c>
      <c r="G8" s="894">
        <f t="shared" si="1"/>
        <v>87</v>
      </c>
      <c r="H8" s="894">
        <f t="shared" si="1"/>
        <v>357</v>
      </c>
      <c r="I8" s="894">
        <v>357</v>
      </c>
      <c r="J8" s="894">
        <f t="shared" si="1"/>
        <v>331</v>
      </c>
      <c r="K8" s="894">
        <f t="shared" si="1"/>
        <v>23</v>
      </c>
      <c r="L8" s="894">
        <f t="shared" si="1"/>
        <v>3</v>
      </c>
      <c r="M8" s="894">
        <f t="shared" si="1"/>
        <v>119</v>
      </c>
      <c r="N8" s="894">
        <f t="shared" si="1"/>
        <v>3</v>
      </c>
      <c r="O8" s="894"/>
      <c r="Q8" s="1499" t="s">
        <v>1055</v>
      </c>
      <c r="R8" s="1467" t="s">
        <v>1050</v>
      </c>
      <c r="S8" s="1467" t="s">
        <v>8</v>
      </c>
      <c r="T8" s="1485" t="s">
        <v>9</v>
      </c>
      <c r="U8" s="1485"/>
      <c r="V8" s="1485"/>
      <c r="W8" s="1485"/>
      <c r="X8" s="1486" t="s">
        <v>10</v>
      </c>
      <c r="Y8" s="1479"/>
      <c r="Z8" s="1479"/>
      <c r="AA8" s="1479"/>
      <c r="AB8" s="1467" t="s">
        <v>557</v>
      </c>
      <c r="AC8" s="1463" t="s">
        <v>568</v>
      </c>
    </row>
    <row r="9" spans="1:29" s="925" customFormat="1" ht="39.75" customHeight="1">
      <c r="A9" s="1462" t="s">
        <v>619</v>
      </c>
      <c r="B9" s="892">
        <v>2016</v>
      </c>
      <c r="C9" s="893">
        <v>778</v>
      </c>
      <c r="D9" s="893">
        <v>778</v>
      </c>
      <c r="E9" s="894">
        <f t="shared" ref="E9:E58" si="2">F9+G9+H9</f>
        <v>37</v>
      </c>
      <c r="F9" s="893">
        <v>2</v>
      </c>
      <c r="G9" s="893">
        <v>8</v>
      </c>
      <c r="H9" s="895">
        <v>27</v>
      </c>
      <c r="I9" s="896">
        <v>27</v>
      </c>
      <c r="J9" s="897">
        <v>27</v>
      </c>
      <c r="K9" s="897"/>
      <c r="L9" s="898"/>
      <c r="M9" s="899">
        <v>37</v>
      </c>
      <c r="N9" s="897"/>
      <c r="O9" s="900"/>
      <c r="Q9" s="1500"/>
      <c r="R9" s="1468"/>
      <c r="S9" s="1468"/>
      <c r="T9" s="1482" t="s">
        <v>1</v>
      </c>
      <c r="U9" s="1484" t="s">
        <v>69</v>
      </c>
      <c r="V9" s="1484" t="s">
        <v>1056</v>
      </c>
      <c r="W9" s="1484" t="s">
        <v>1051</v>
      </c>
      <c r="X9" s="1487" t="s">
        <v>511</v>
      </c>
      <c r="Y9" s="1474"/>
      <c r="Z9" s="1474"/>
      <c r="AA9" s="1474"/>
      <c r="AB9" s="1468"/>
      <c r="AC9" s="1464"/>
    </row>
    <row r="10" spans="1:29" s="925" customFormat="1" ht="39.75" customHeight="1">
      <c r="A10" s="1462"/>
      <c r="B10" s="901">
        <v>2015</v>
      </c>
      <c r="C10" s="893">
        <v>857</v>
      </c>
      <c r="D10" s="893">
        <v>30</v>
      </c>
      <c r="E10" s="894">
        <f t="shared" si="2"/>
        <v>30</v>
      </c>
      <c r="F10" s="893">
        <v>3</v>
      </c>
      <c r="G10" s="893">
        <v>4</v>
      </c>
      <c r="H10" s="895">
        <v>23</v>
      </c>
      <c r="I10" s="896">
        <v>23</v>
      </c>
      <c r="J10" s="290">
        <v>22</v>
      </c>
      <c r="K10" s="290">
        <v>1</v>
      </c>
      <c r="L10" s="902"/>
      <c r="M10" s="903">
        <v>7</v>
      </c>
      <c r="N10" s="290">
        <v>2</v>
      </c>
      <c r="O10" s="900"/>
      <c r="Q10" s="1501"/>
      <c r="R10" s="1469"/>
      <c r="S10" s="1469"/>
      <c r="T10" s="1502"/>
      <c r="U10" s="1469"/>
      <c r="V10" s="1469"/>
      <c r="W10" s="1469"/>
      <c r="X10" s="926" t="s">
        <v>1</v>
      </c>
      <c r="Y10" s="889" t="s">
        <v>561</v>
      </c>
      <c r="Z10" s="889" t="s">
        <v>1053</v>
      </c>
      <c r="AA10" s="927" t="s">
        <v>1054</v>
      </c>
      <c r="AB10" s="1469"/>
      <c r="AC10" s="1465"/>
    </row>
    <row r="11" spans="1:29" s="925" customFormat="1" ht="39.75" customHeight="1" thickBot="1">
      <c r="A11" s="1462" t="s">
        <v>653</v>
      </c>
      <c r="B11" s="892">
        <v>2016</v>
      </c>
      <c r="C11" s="308">
        <v>128</v>
      </c>
      <c r="D11" s="308">
        <v>257</v>
      </c>
      <c r="E11" s="894">
        <f t="shared" si="2"/>
        <v>26</v>
      </c>
      <c r="F11" s="893"/>
      <c r="G11" s="893">
        <v>7</v>
      </c>
      <c r="H11" s="895">
        <v>19</v>
      </c>
      <c r="I11" s="896">
        <f t="shared" ref="I11:I58" si="3">J11+K11+L11</f>
        <v>19</v>
      </c>
      <c r="J11" s="893">
        <v>19</v>
      </c>
      <c r="K11" s="308">
        <v>0</v>
      </c>
      <c r="L11" s="904"/>
      <c r="M11" s="905">
        <v>7</v>
      </c>
      <c r="N11" s="308"/>
      <c r="O11" s="900"/>
      <c r="Q11" s="928" t="s">
        <v>651</v>
      </c>
      <c r="R11" s="929">
        <v>14302</v>
      </c>
      <c r="S11" s="929">
        <v>15116</v>
      </c>
      <c r="T11" s="930">
        <v>470</v>
      </c>
      <c r="U11" s="929">
        <v>26</v>
      </c>
      <c r="V11" s="929">
        <v>87</v>
      </c>
      <c r="W11" s="929">
        <v>357</v>
      </c>
      <c r="X11" s="930">
        <v>470</v>
      </c>
      <c r="Y11" s="929">
        <v>331</v>
      </c>
      <c r="Z11" s="929">
        <v>23</v>
      </c>
      <c r="AA11" s="929">
        <v>3</v>
      </c>
      <c r="AB11" s="929">
        <v>113</v>
      </c>
      <c r="AC11" s="931">
        <v>3</v>
      </c>
    </row>
    <row r="12" spans="1:29" s="925" customFormat="1" ht="39.75" customHeight="1">
      <c r="A12" s="1462"/>
      <c r="B12" s="901">
        <v>2015</v>
      </c>
      <c r="C12" s="308">
        <v>588</v>
      </c>
      <c r="D12" s="308">
        <v>588</v>
      </c>
      <c r="E12" s="894">
        <f t="shared" si="2"/>
        <v>35</v>
      </c>
      <c r="F12" s="893"/>
      <c r="G12" s="893">
        <v>8</v>
      </c>
      <c r="H12" s="895">
        <v>27</v>
      </c>
      <c r="I12" s="896">
        <f t="shared" si="3"/>
        <v>27</v>
      </c>
      <c r="J12" s="290">
        <v>26</v>
      </c>
      <c r="K12" s="290">
        <v>1</v>
      </c>
      <c r="L12" s="902"/>
      <c r="M12" s="905">
        <v>8</v>
      </c>
      <c r="N12" s="308"/>
      <c r="O12" s="900"/>
      <c r="Q12" s="924"/>
      <c r="R12" s="924"/>
      <c r="S12" s="924"/>
      <c r="T12" s="924"/>
      <c r="U12" s="924"/>
      <c r="V12" s="924"/>
      <c r="W12" s="924"/>
      <c r="X12" s="924"/>
      <c r="Y12" s="924"/>
      <c r="Z12" s="924"/>
      <c r="AA12" s="924"/>
      <c r="AB12" s="924"/>
      <c r="AC12" s="924"/>
    </row>
    <row r="13" spans="1:29" s="925" customFormat="1" ht="39.75" customHeight="1">
      <c r="A13" s="1462" t="s">
        <v>654</v>
      </c>
      <c r="B13" s="892">
        <v>2016</v>
      </c>
      <c r="C13" s="308">
        <v>66</v>
      </c>
      <c r="D13" s="308">
        <v>336</v>
      </c>
      <c r="E13" s="894">
        <f t="shared" si="2"/>
        <v>6</v>
      </c>
      <c r="F13" s="893">
        <v>0</v>
      </c>
      <c r="G13" s="893">
        <v>1</v>
      </c>
      <c r="H13" s="895">
        <v>5</v>
      </c>
      <c r="I13" s="896">
        <f t="shared" si="3"/>
        <v>5</v>
      </c>
      <c r="J13" s="893">
        <v>5</v>
      </c>
      <c r="K13" s="308">
        <v>0</v>
      </c>
      <c r="L13" s="904">
        <v>0</v>
      </c>
      <c r="M13" s="905">
        <v>1</v>
      </c>
      <c r="N13" s="308">
        <v>0</v>
      </c>
      <c r="O13" s="900"/>
      <c r="Q13" s="924"/>
      <c r="R13" s="1466" t="s">
        <v>571</v>
      </c>
      <c r="S13" s="1466"/>
      <c r="T13" s="1466"/>
      <c r="U13" s="1466"/>
      <c r="V13" s="1466"/>
      <c r="W13" s="1466"/>
      <c r="X13" s="924"/>
      <c r="Y13" s="924"/>
      <c r="Z13" s="924"/>
      <c r="AA13" s="924"/>
      <c r="AB13" s="924"/>
      <c r="AC13" s="924"/>
    </row>
    <row r="14" spans="1:29" s="925" customFormat="1" ht="39.75" customHeight="1">
      <c r="A14" s="1462"/>
      <c r="B14" s="901">
        <v>2015</v>
      </c>
      <c r="C14" s="308">
        <v>152</v>
      </c>
      <c r="D14" s="308">
        <v>170</v>
      </c>
      <c r="E14" s="894">
        <f t="shared" si="2"/>
        <v>7</v>
      </c>
      <c r="F14" s="893"/>
      <c r="G14" s="893">
        <v>2</v>
      </c>
      <c r="H14" s="895">
        <v>5</v>
      </c>
      <c r="I14" s="896">
        <f t="shared" si="3"/>
        <v>5</v>
      </c>
      <c r="J14" s="290">
        <v>5</v>
      </c>
      <c r="K14" s="290"/>
      <c r="L14" s="902"/>
      <c r="M14" s="905">
        <v>2</v>
      </c>
      <c r="N14" s="308"/>
      <c r="O14" s="906" t="s">
        <v>1057</v>
      </c>
    </row>
    <row r="15" spans="1:29" s="925" customFormat="1" ht="39.75" customHeight="1">
      <c r="A15" s="1462" t="s">
        <v>595</v>
      </c>
      <c r="B15" s="892">
        <v>2016</v>
      </c>
      <c r="C15" s="308">
        <v>406</v>
      </c>
      <c r="D15" s="308">
        <v>406</v>
      </c>
      <c r="E15" s="894">
        <f t="shared" si="2"/>
        <v>25</v>
      </c>
      <c r="F15" s="893"/>
      <c r="G15" s="893">
        <v>8</v>
      </c>
      <c r="H15" s="895">
        <v>17</v>
      </c>
      <c r="I15" s="896">
        <f t="shared" si="3"/>
        <v>17</v>
      </c>
      <c r="J15" s="893">
        <v>17</v>
      </c>
      <c r="K15" s="308"/>
      <c r="L15" s="904"/>
      <c r="M15" s="905">
        <v>25</v>
      </c>
      <c r="N15" s="308"/>
      <c r="O15" s="900"/>
      <c r="Q15" s="1490" t="s">
        <v>1058</v>
      </c>
      <c r="R15" s="1491"/>
      <c r="S15" s="1491"/>
      <c r="T15" s="1491"/>
      <c r="U15" s="1491"/>
      <c r="V15" s="1492"/>
    </row>
    <row r="16" spans="1:29" s="925" customFormat="1" ht="39.75" customHeight="1">
      <c r="A16" s="1462"/>
      <c r="B16" s="901">
        <v>2015</v>
      </c>
      <c r="C16" s="308">
        <v>282</v>
      </c>
      <c r="D16" s="308">
        <v>282</v>
      </c>
      <c r="E16" s="894">
        <f t="shared" si="2"/>
        <v>8</v>
      </c>
      <c r="F16" s="893"/>
      <c r="G16" s="893"/>
      <c r="H16" s="895">
        <v>8</v>
      </c>
      <c r="I16" s="896">
        <f t="shared" si="3"/>
        <v>8</v>
      </c>
      <c r="J16" s="290">
        <v>8</v>
      </c>
      <c r="K16" s="290"/>
      <c r="L16" s="902"/>
      <c r="M16" s="905"/>
      <c r="N16" s="308"/>
      <c r="O16" s="900"/>
      <c r="Q16" s="1493"/>
      <c r="R16" s="1494"/>
      <c r="S16" s="1494"/>
      <c r="T16" s="1494"/>
      <c r="U16" s="1494"/>
      <c r="V16" s="1495"/>
    </row>
    <row r="17" spans="1:22" s="925" customFormat="1" ht="39.75" customHeight="1">
      <c r="A17" s="1462" t="s">
        <v>677</v>
      </c>
      <c r="B17" s="892">
        <v>2016</v>
      </c>
      <c r="C17" s="308">
        <v>68</v>
      </c>
      <c r="D17" s="308">
        <v>409</v>
      </c>
      <c r="E17" s="894">
        <f t="shared" si="2"/>
        <v>2</v>
      </c>
      <c r="F17" s="893"/>
      <c r="G17" s="893"/>
      <c r="H17" s="895">
        <v>2</v>
      </c>
      <c r="I17" s="896">
        <f t="shared" si="3"/>
        <v>2</v>
      </c>
      <c r="J17" s="893">
        <v>2</v>
      </c>
      <c r="K17" s="308"/>
      <c r="L17" s="904"/>
      <c r="M17" s="905">
        <v>2</v>
      </c>
      <c r="N17" s="308"/>
      <c r="O17" s="900"/>
      <c r="Q17" s="1493"/>
      <c r="R17" s="1494"/>
      <c r="S17" s="1494"/>
      <c r="T17" s="1494"/>
      <c r="U17" s="1494"/>
      <c r="V17" s="1495"/>
    </row>
    <row r="18" spans="1:22" s="925" customFormat="1" ht="39.75" customHeight="1">
      <c r="A18" s="1462"/>
      <c r="B18" s="901">
        <v>2015</v>
      </c>
      <c r="C18" s="308">
        <v>82</v>
      </c>
      <c r="D18" s="308">
        <v>238</v>
      </c>
      <c r="E18" s="894">
        <f t="shared" si="2"/>
        <v>1</v>
      </c>
      <c r="F18" s="893"/>
      <c r="G18" s="893">
        <v>1</v>
      </c>
      <c r="H18" s="895"/>
      <c r="I18" s="896">
        <f t="shared" si="3"/>
        <v>0</v>
      </c>
      <c r="J18" s="290"/>
      <c r="K18" s="290"/>
      <c r="L18" s="902"/>
      <c r="M18" s="905">
        <v>1</v>
      </c>
      <c r="N18" s="308"/>
      <c r="O18" s="900"/>
      <c r="Q18" s="1493"/>
      <c r="R18" s="1494"/>
      <c r="S18" s="1494"/>
      <c r="T18" s="1494"/>
      <c r="U18" s="1494"/>
      <c r="V18" s="1495"/>
    </row>
    <row r="19" spans="1:22" s="925" customFormat="1" ht="39.75" customHeight="1">
      <c r="A19" s="1462" t="s">
        <v>597</v>
      </c>
      <c r="B19" s="892">
        <v>2016</v>
      </c>
      <c r="C19" s="308">
        <v>1514</v>
      </c>
      <c r="D19" s="308">
        <v>1514</v>
      </c>
      <c r="E19" s="894">
        <f t="shared" si="2"/>
        <v>30</v>
      </c>
      <c r="F19" s="893"/>
      <c r="G19" s="893">
        <v>6</v>
      </c>
      <c r="H19" s="895">
        <v>24</v>
      </c>
      <c r="I19" s="896">
        <f t="shared" si="3"/>
        <v>24</v>
      </c>
      <c r="J19" s="897">
        <v>19</v>
      </c>
      <c r="K19" s="897">
        <v>5</v>
      </c>
      <c r="L19" s="898"/>
      <c r="M19" s="905">
        <v>6</v>
      </c>
      <c r="N19" s="308"/>
      <c r="O19" s="900"/>
      <c r="Q19" s="1496"/>
      <c r="R19" s="1497"/>
      <c r="S19" s="1497"/>
      <c r="T19" s="1497"/>
      <c r="U19" s="1497"/>
      <c r="V19" s="1498"/>
    </row>
    <row r="20" spans="1:22" s="925" customFormat="1" ht="39.75" customHeight="1">
      <c r="A20" s="1462"/>
      <c r="B20" s="901">
        <v>2015</v>
      </c>
      <c r="C20" s="308">
        <v>976</v>
      </c>
      <c r="D20" s="308">
        <v>976</v>
      </c>
      <c r="E20" s="894">
        <f t="shared" si="2"/>
        <v>32</v>
      </c>
      <c r="F20" s="893"/>
      <c r="G20" s="893">
        <v>2</v>
      </c>
      <c r="H20" s="895">
        <v>30</v>
      </c>
      <c r="I20" s="896">
        <f t="shared" si="3"/>
        <v>30</v>
      </c>
      <c r="J20" s="290">
        <v>25</v>
      </c>
      <c r="K20" s="290">
        <v>5</v>
      </c>
      <c r="L20" s="902"/>
      <c r="M20" s="905">
        <v>2</v>
      </c>
      <c r="N20" s="308"/>
      <c r="O20" s="900"/>
      <c r="Q20" s="932"/>
      <c r="R20" s="932"/>
      <c r="S20" s="932"/>
      <c r="T20" s="932"/>
      <c r="U20" s="932"/>
      <c r="V20" s="932"/>
    </row>
    <row r="21" spans="1:22" s="925" customFormat="1" ht="39.75" customHeight="1">
      <c r="A21" s="1462" t="s">
        <v>598</v>
      </c>
      <c r="B21" s="892">
        <v>2016</v>
      </c>
      <c r="C21" s="308"/>
      <c r="D21" s="308"/>
      <c r="E21" s="894">
        <f t="shared" si="2"/>
        <v>0</v>
      </c>
      <c r="F21" s="893"/>
      <c r="G21" s="893"/>
      <c r="H21" s="895"/>
      <c r="I21" s="896">
        <f t="shared" si="3"/>
        <v>0</v>
      </c>
      <c r="J21" s="897"/>
      <c r="K21" s="897"/>
      <c r="L21" s="898"/>
      <c r="M21" s="905"/>
      <c r="N21" s="308"/>
      <c r="O21" s="900"/>
      <c r="Q21" s="932"/>
      <c r="R21" s="932"/>
      <c r="S21" s="932"/>
      <c r="T21" s="932"/>
      <c r="U21" s="932"/>
      <c r="V21" s="932"/>
    </row>
    <row r="22" spans="1:22" s="925" customFormat="1" ht="39.75" customHeight="1">
      <c r="A22" s="1462"/>
      <c r="B22" s="901">
        <v>2015</v>
      </c>
      <c r="C22" s="308">
        <v>572</v>
      </c>
      <c r="D22" s="308">
        <v>688</v>
      </c>
      <c r="E22" s="894">
        <f t="shared" si="2"/>
        <v>16</v>
      </c>
      <c r="F22" s="893">
        <v>1</v>
      </c>
      <c r="G22" s="893">
        <v>2</v>
      </c>
      <c r="H22" s="895">
        <v>13</v>
      </c>
      <c r="I22" s="896">
        <f t="shared" si="3"/>
        <v>13</v>
      </c>
      <c r="J22" s="290">
        <v>13</v>
      </c>
      <c r="K22" s="290"/>
      <c r="L22" s="902"/>
      <c r="M22" s="905">
        <v>3</v>
      </c>
      <c r="N22" s="308"/>
      <c r="O22" s="900"/>
      <c r="Q22" s="932"/>
      <c r="R22" s="932"/>
      <c r="S22" s="932"/>
      <c r="T22" s="932"/>
      <c r="U22" s="932"/>
      <c r="V22" s="932"/>
    </row>
    <row r="23" spans="1:22" s="925" customFormat="1" ht="39.75" customHeight="1">
      <c r="A23" s="1462" t="s">
        <v>599</v>
      </c>
      <c r="B23" s="892">
        <v>2016</v>
      </c>
      <c r="C23" s="308"/>
      <c r="D23" s="308"/>
      <c r="E23" s="894">
        <f t="shared" si="2"/>
        <v>0</v>
      </c>
      <c r="F23" s="893"/>
      <c r="G23" s="893"/>
      <c r="H23" s="895"/>
      <c r="I23" s="896">
        <f t="shared" si="3"/>
        <v>0</v>
      </c>
      <c r="J23" s="897"/>
      <c r="K23" s="897"/>
      <c r="L23" s="898"/>
      <c r="M23" s="905"/>
      <c r="N23" s="308"/>
      <c r="O23" s="900"/>
      <c r="Q23" s="932"/>
      <c r="R23" s="932"/>
      <c r="S23" s="932"/>
      <c r="T23" s="932"/>
      <c r="U23" s="932"/>
      <c r="V23" s="932"/>
    </row>
    <row r="24" spans="1:22" s="925" customFormat="1" ht="39.75" customHeight="1">
      <c r="A24" s="1462"/>
      <c r="B24" s="901">
        <v>2015</v>
      </c>
      <c r="C24" s="308">
        <v>900</v>
      </c>
      <c r="D24" s="308">
        <v>900</v>
      </c>
      <c r="E24" s="894">
        <f t="shared" si="2"/>
        <v>20</v>
      </c>
      <c r="F24" s="893">
        <v>2</v>
      </c>
      <c r="G24" s="893">
        <v>1</v>
      </c>
      <c r="H24" s="895">
        <v>17</v>
      </c>
      <c r="I24" s="896">
        <f t="shared" si="3"/>
        <v>17</v>
      </c>
      <c r="J24" s="290">
        <v>17</v>
      </c>
      <c r="K24" s="290"/>
      <c r="L24" s="902"/>
      <c r="M24" s="905">
        <v>3</v>
      </c>
      <c r="N24" s="308"/>
      <c r="O24" s="900"/>
      <c r="Q24" s="932"/>
      <c r="R24" s="932"/>
      <c r="S24" s="932"/>
      <c r="T24" s="932"/>
      <c r="U24" s="932"/>
      <c r="V24" s="932"/>
    </row>
    <row r="25" spans="1:22" s="925" customFormat="1" ht="39.75" customHeight="1">
      <c r="A25" s="1462" t="s">
        <v>622</v>
      </c>
      <c r="B25" s="892">
        <v>2016</v>
      </c>
      <c r="C25" s="308"/>
      <c r="D25" s="308"/>
      <c r="E25" s="894">
        <f t="shared" si="2"/>
        <v>0</v>
      </c>
      <c r="F25" s="893"/>
      <c r="G25" s="893"/>
      <c r="H25" s="895"/>
      <c r="I25" s="896">
        <f t="shared" si="3"/>
        <v>0</v>
      </c>
      <c r="J25" s="897"/>
      <c r="K25" s="897"/>
      <c r="L25" s="898"/>
      <c r="M25" s="905"/>
      <c r="N25" s="308"/>
      <c r="O25" s="900"/>
      <c r="Q25" s="932"/>
      <c r="R25" s="932"/>
      <c r="S25" s="932"/>
      <c r="T25" s="932"/>
      <c r="U25" s="932"/>
      <c r="V25" s="932"/>
    </row>
    <row r="26" spans="1:22" s="925" customFormat="1" ht="39.75" customHeight="1">
      <c r="A26" s="1462"/>
      <c r="B26" s="901">
        <v>2015</v>
      </c>
      <c r="C26" s="308">
        <v>44</v>
      </c>
      <c r="D26" s="308">
        <v>478</v>
      </c>
      <c r="E26" s="894">
        <f t="shared" si="2"/>
        <v>25</v>
      </c>
      <c r="F26" s="893">
        <v>4</v>
      </c>
      <c r="G26" s="893">
        <v>10</v>
      </c>
      <c r="H26" s="895">
        <v>11</v>
      </c>
      <c r="I26" s="896">
        <f t="shared" si="3"/>
        <v>11</v>
      </c>
      <c r="J26" s="290">
        <v>8</v>
      </c>
      <c r="K26" s="290"/>
      <c r="L26" s="902">
        <v>3</v>
      </c>
      <c r="M26" s="905">
        <v>14</v>
      </c>
      <c r="N26" s="308"/>
      <c r="O26" s="900"/>
      <c r="Q26" s="932"/>
      <c r="R26" s="932"/>
      <c r="S26" s="932"/>
      <c r="T26" s="932"/>
      <c r="U26" s="932"/>
      <c r="V26" s="932"/>
    </row>
    <row r="27" spans="1:22" s="925" customFormat="1" ht="39.75" customHeight="1">
      <c r="A27" s="1462" t="s">
        <v>643</v>
      </c>
      <c r="B27" s="892">
        <v>2016</v>
      </c>
      <c r="C27" s="308"/>
      <c r="D27" s="308"/>
      <c r="E27" s="894">
        <f t="shared" si="2"/>
        <v>0</v>
      </c>
      <c r="F27" s="893"/>
      <c r="G27" s="893"/>
      <c r="H27" s="895"/>
      <c r="I27" s="896">
        <f t="shared" si="3"/>
        <v>0</v>
      </c>
      <c r="J27" s="897"/>
      <c r="K27" s="897"/>
      <c r="L27" s="898"/>
      <c r="M27" s="905"/>
      <c r="N27" s="308"/>
      <c r="O27" s="900"/>
      <c r="Q27" s="932"/>
      <c r="R27" s="932"/>
      <c r="S27" s="932"/>
      <c r="T27" s="932"/>
      <c r="U27" s="932"/>
      <c r="V27" s="932"/>
    </row>
    <row r="28" spans="1:22" s="925" customFormat="1" ht="39.75" customHeight="1">
      <c r="A28" s="1462"/>
      <c r="B28" s="901">
        <v>2015</v>
      </c>
      <c r="C28" s="308">
        <v>271</v>
      </c>
      <c r="D28" s="308">
        <v>363</v>
      </c>
      <c r="E28" s="894">
        <f t="shared" si="2"/>
        <v>6</v>
      </c>
      <c r="F28" s="893">
        <v>2</v>
      </c>
      <c r="G28" s="893">
        <v>1</v>
      </c>
      <c r="H28" s="895">
        <v>3</v>
      </c>
      <c r="I28" s="896">
        <f t="shared" si="3"/>
        <v>3</v>
      </c>
      <c r="J28" s="290">
        <v>3</v>
      </c>
      <c r="K28" s="290"/>
      <c r="L28" s="902"/>
      <c r="M28" s="905">
        <v>3</v>
      </c>
      <c r="N28" s="308"/>
      <c r="O28" s="900"/>
      <c r="Q28" s="932"/>
      <c r="R28" s="932"/>
      <c r="S28" s="932"/>
      <c r="T28" s="932"/>
      <c r="U28" s="932"/>
      <c r="V28" s="932"/>
    </row>
    <row r="29" spans="1:22" s="925" customFormat="1" ht="39.75" customHeight="1">
      <c r="A29" s="1462" t="s">
        <v>673</v>
      </c>
      <c r="B29" s="892">
        <v>2016</v>
      </c>
      <c r="C29" s="308"/>
      <c r="D29" s="308"/>
      <c r="E29" s="894">
        <f t="shared" si="2"/>
        <v>0</v>
      </c>
      <c r="F29" s="893"/>
      <c r="G29" s="893"/>
      <c r="H29" s="895"/>
      <c r="I29" s="896">
        <f t="shared" si="3"/>
        <v>0</v>
      </c>
      <c r="J29" s="897"/>
      <c r="K29" s="897"/>
      <c r="L29" s="898"/>
      <c r="M29" s="905"/>
      <c r="N29" s="308"/>
      <c r="O29" s="900"/>
      <c r="Q29" s="932"/>
      <c r="R29" s="932"/>
      <c r="S29" s="932"/>
      <c r="T29" s="932"/>
      <c r="U29" s="932"/>
      <c r="V29" s="932"/>
    </row>
    <row r="30" spans="1:22" s="925" customFormat="1" ht="39.75" customHeight="1">
      <c r="A30" s="1462"/>
      <c r="B30" s="901">
        <v>2015</v>
      </c>
      <c r="C30" s="308">
        <v>169</v>
      </c>
      <c r="D30" s="308">
        <v>169</v>
      </c>
      <c r="E30" s="894">
        <f t="shared" si="2"/>
        <v>5</v>
      </c>
      <c r="F30" s="893"/>
      <c r="G30" s="893">
        <v>3</v>
      </c>
      <c r="H30" s="895">
        <v>2</v>
      </c>
      <c r="I30" s="896">
        <f t="shared" si="3"/>
        <v>2</v>
      </c>
      <c r="J30" s="290">
        <v>2</v>
      </c>
      <c r="K30" s="290"/>
      <c r="L30" s="902"/>
      <c r="M30" s="905">
        <v>3</v>
      </c>
      <c r="N30" s="308"/>
      <c r="O30" s="900"/>
      <c r="Q30" s="932"/>
      <c r="R30" s="932"/>
      <c r="S30" s="932"/>
      <c r="T30" s="932"/>
      <c r="U30" s="932"/>
      <c r="V30" s="932"/>
    </row>
    <row r="31" spans="1:22" s="925" customFormat="1" ht="39.75" customHeight="1">
      <c r="A31" s="1462" t="s">
        <v>603</v>
      </c>
      <c r="B31" s="892">
        <v>2016</v>
      </c>
      <c r="C31" s="308">
        <v>282</v>
      </c>
      <c r="D31" s="308">
        <v>282</v>
      </c>
      <c r="E31" s="894">
        <f t="shared" si="2"/>
        <v>47</v>
      </c>
      <c r="F31" s="893"/>
      <c r="G31" s="893">
        <v>0</v>
      </c>
      <c r="H31" s="895">
        <v>47</v>
      </c>
      <c r="I31" s="896">
        <f t="shared" si="3"/>
        <v>47</v>
      </c>
      <c r="J31" s="893">
        <v>47</v>
      </c>
      <c r="K31" s="308"/>
      <c r="L31" s="904"/>
      <c r="M31" s="905">
        <v>47</v>
      </c>
      <c r="N31" s="308"/>
      <c r="O31" s="900"/>
      <c r="Q31" s="932"/>
      <c r="R31" s="932"/>
      <c r="S31" s="932"/>
      <c r="T31" s="932"/>
      <c r="U31" s="932"/>
      <c r="V31" s="932"/>
    </row>
    <row r="32" spans="1:22" s="925" customFormat="1" ht="39.75" customHeight="1">
      <c r="A32" s="1462"/>
      <c r="B32" s="901">
        <v>2015</v>
      </c>
      <c r="C32" s="308">
        <v>110</v>
      </c>
      <c r="D32" s="308">
        <v>110</v>
      </c>
      <c r="E32" s="894">
        <f t="shared" si="2"/>
        <v>28</v>
      </c>
      <c r="F32" s="893"/>
      <c r="G32" s="893">
        <v>4</v>
      </c>
      <c r="H32" s="895">
        <v>24</v>
      </c>
      <c r="I32" s="896">
        <f t="shared" si="3"/>
        <v>24</v>
      </c>
      <c r="J32" s="893">
        <v>23</v>
      </c>
      <c r="K32" s="308">
        <v>1</v>
      </c>
      <c r="L32" s="904"/>
      <c r="M32" s="905">
        <v>8</v>
      </c>
      <c r="N32" s="308"/>
      <c r="O32" s="907" t="s">
        <v>762</v>
      </c>
      <c r="Q32" s="932"/>
      <c r="R32" s="932"/>
      <c r="S32" s="932"/>
      <c r="T32" s="932"/>
      <c r="U32" s="932"/>
      <c r="V32" s="932"/>
    </row>
    <row r="33" spans="1:25" s="925" customFormat="1" ht="39.75" customHeight="1">
      <c r="A33" s="1462" t="s">
        <v>646</v>
      </c>
      <c r="B33" s="892">
        <v>2016</v>
      </c>
      <c r="C33" s="308">
        <v>130</v>
      </c>
      <c r="D33" s="308">
        <v>276</v>
      </c>
      <c r="E33" s="894">
        <f t="shared" si="2"/>
        <v>15</v>
      </c>
      <c r="F33" s="893">
        <v>1</v>
      </c>
      <c r="G33" s="893">
        <v>1</v>
      </c>
      <c r="H33" s="895">
        <v>13</v>
      </c>
      <c r="I33" s="896">
        <f t="shared" si="3"/>
        <v>13</v>
      </c>
      <c r="J33" s="893">
        <v>10</v>
      </c>
      <c r="K33" s="308">
        <v>3</v>
      </c>
      <c r="L33" s="904"/>
      <c r="M33" s="905">
        <v>2</v>
      </c>
      <c r="N33" s="308"/>
      <c r="O33" s="900"/>
      <c r="Q33" s="932"/>
      <c r="R33" s="932"/>
      <c r="S33" s="932"/>
      <c r="T33" s="932"/>
      <c r="U33" s="932"/>
      <c r="V33" s="932"/>
    </row>
    <row r="34" spans="1:25" s="925" customFormat="1" ht="39.75" customHeight="1">
      <c r="A34" s="1462"/>
      <c r="B34" s="901">
        <v>2015</v>
      </c>
      <c r="C34" s="308">
        <v>142</v>
      </c>
      <c r="D34" s="308">
        <v>295</v>
      </c>
      <c r="E34" s="894">
        <f t="shared" si="2"/>
        <v>32</v>
      </c>
      <c r="F34" s="893"/>
      <c r="G34" s="893">
        <v>6</v>
      </c>
      <c r="H34" s="895">
        <v>26</v>
      </c>
      <c r="I34" s="896">
        <f t="shared" si="3"/>
        <v>26</v>
      </c>
      <c r="J34" s="893">
        <v>21</v>
      </c>
      <c r="K34" s="308">
        <v>5</v>
      </c>
      <c r="L34" s="904"/>
      <c r="M34" s="905">
        <v>6</v>
      </c>
      <c r="N34" s="308">
        <v>1</v>
      </c>
      <c r="O34" s="908" t="s">
        <v>765</v>
      </c>
      <c r="Q34" s="932"/>
      <c r="R34" s="932"/>
      <c r="S34" s="932"/>
      <c r="T34" s="932"/>
      <c r="U34" s="932"/>
      <c r="V34" s="932"/>
    </row>
    <row r="35" spans="1:25" s="925" customFormat="1" ht="39.75" customHeight="1">
      <c r="A35" s="1462" t="s">
        <v>605</v>
      </c>
      <c r="B35" s="892">
        <v>2016</v>
      </c>
      <c r="C35" s="308">
        <v>222</v>
      </c>
      <c r="D35" s="308">
        <v>377</v>
      </c>
      <c r="E35" s="894">
        <f t="shared" si="2"/>
        <v>46</v>
      </c>
      <c r="F35" s="893"/>
      <c r="G35" s="893">
        <v>34</v>
      </c>
      <c r="H35" s="895">
        <v>12</v>
      </c>
      <c r="I35" s="896">
        <f t="shared" si="3"/>
        <v>12</v>
      </c>
      <c r="J35" s="893">
        <v>12</v>
      </c>
      <c r="K35" s="308"/>
      <c r="L35" s="904"/>
      <c r="M35" s="905">
        <v>34</v>
      </c>
      <c r="N35" s="308"/>
      <c r="O35" s="900"/>
      <c r="Q35" s="932"/>
      <c r="R35" s="932"/>
      <c r="S35" s="932"/>
      <c r="T35" s="932"/>
      <c r="U35" s="932"/>
      <c r="V35" s="932"/>
    </row>
    <row r="36" spans="1:25" s="925" customFormat="1" ht="39.75" customHeight="1">
      <c r="A36" s="1462"/>
      <c r="B36" s="901">
        <v>2015</v>
      </c>
      <c r="C36" s="308">
        <v>241</v>
      </c>
      <c r="D36" s="308">
        <v>480</v>
      </c>
      <c r="E36" s="894">
        <f t="shared" si="2"/>
        <v>26</v>
      </c>
      <c r="F36" s="893">
        <v>1</v>
      </c>
      <c r="G36" s="893">
        <v>13</v>
      </c>
      <c r="H36" s="895">
        <v>12</v>
      </c>
      <c r="I36" s="896">
        <f t="shared" si="3"/>
        <v>12</v>
      </c>
      <c r="J36" s="290">
        <v>12</v>
      </c>
      <c r="K36" s="290"/>
      <c r="L36" s="902"/>
      <c r="M36" s="905">
        <v>14</v>
      </c>
      <c r="N36" s="308"/>
      <c r="O36" s="900"/>
      <c r="Q36" s="932"/>
      <c r="R36" s="932"/>
      <c r="S36" s="932"/>
      <c r="T36" s="932"/>
      <c r="U36" s="932"/>
      <c r="V36" s="932"/>
    </row>
    <row r="37" spans="1:25" s="925" customFormat="1" ht="39.75" customHeight="1">
      <c r="A37" s="1462" t="s">
        <v>689</v>
      </c>
      <c r="B37" s="892">
        <v>2016</v>
      </c>
      <c r="C37" s="308">
        <v>62</v>
      </c>
      <c r="D37" s="308">
        <v>296</v>
      </c>
      <c r="E37" s="894">
        <f t="shared" si="2"/>
        <v>12</v>
      </c>
      <c r="F37" s="893"/>
      <c r="G37" s="893"/>
      <c r="H37" s="895">
        <v>12</v>
      </c>
      <c r="I37" s="896">
        <f t="shared" si="3"/>
        <v>12</v>
      </c>
      <c r="J37" s="893">
        <v>10</v>
      </c>
      <c r="K37" s="308">
        <v>1</v>
      </c>
      <c r="L37" s="904">
        <v>1</v>
      </c>
      <c r="M37" s="905"/>
      <c r="N37" s="308"/>
      <c r="O37" s="900"/>
      <c r="Q37" s="933"/>
      <c r="R37" s="933"/>
      <c r="S37" s="933"/>
      <c r="T37" s="933"/>
      <c r="U37" s="933"/>
      <c r="V37" s="934"/>
    </row>
    <row r="38" spans="1:25" s="925" customFormat="1" ht="39.75" customHeight="1">
      <c r="A38" s="1462"/>
      <c r="B38" s="901">
        <v>2015</v>
      </c>
      <c r="C38" s="308">
        <v>242</v>
      </c>
      <c r="D38" s="308">
        <v>354</v>
      </c>
      <c r="E38" s="894">
        <f t="shared" si="2"/>
        <v>4</v>
      </c>
      <c r="F38" s="893"/>
      <c r="G38" s="893"/>
      <c r="H38" s="895">
        <v>4</v>
      </c>
      <c r="I38" s="896">
        <f t="shared" si="3"/>
        <v>4</v>
      </c>
      <c r="J38" s="290">
        <v>4</v>
      </c>
      <c r="K38" s="290"/>
      <c r="L38" s="902"/>
      <c r="M38" s="905"/>
      <c r="N38" s="308"/>
      <c r="O38" s="900"/>
      <c r="Q38" s="933"/>
      <c r="R38" s="933"/>
      <c r="S38" s="933"/>
      <c r="T38" s="933"/>
      <c r="U38" s="933"/>
      <c r="Y38" s="934"/>
    </row>
    <row r="39" spans="1:25" s="925" customFormat="1" ht="39.75" customHeight="1">
      <c r="A39" s="1462" t="s">
        <v>898</v>
      </c>
      <c r="B39" s="892">
        <v>2016</v>
      </c>
      <c r="C39" s="308">
        <v>200</v>
      </c>
      <c r="D39" s="308">
        <v>175</v>
      </c>
      <c r="E39" s="894">
        <f t="shared" si="2"/>
        <v>22</v>
      </c>
      <c r="F39" s="893"/>
      <c r="G39" s="893">
        <v>8</v>
      </c>
      <c r="H39" s="895">
        <v>14</v>
      </c>
      <c r="I39" s="896">
        <f t="shared" si="3"/>
        <v>14</v>
      </c>
      <c r="J39" s="897">
        <v>14</v>
      </c>
      <c r="K39" s="897"/>
      <c r="L39" s="898"/>
      <c r="M39" s="905">
        <v>22</v>
      </c>
      <c r="N39" s="308"/>
      <c r="O39" s="900"/>
      <c r="Q39" s="934"/>
      <c r="R39" s="934"/>
      <c r="S39" s="934"/>
      <c r="T39" s="934"/>
      <c r="U39" s="934"/>
    </row>
    <row r="40" spans="1:25" s="925" customFormat="1" ht="39.75" customHeight="1">
      <c r="A40" s="1462"/>
      <c r="B40" s="901">
        <v>2015</v>
      </c>
      <c r="C40" s="308">
        <v>190</v>
      </c>
      <c r="D40" s="308">
        <v>251</v>
      </c>
      <c r="E40" s="894">
        <f t="shared" si="2"/>
        <v>20</v>
      </c>
      <c r="F40" s="893">
        <v>1</v>
      </c>
      <c r="G40" s="893"/>
      <c r="H40" s="895">
        <v>19</v>
      </c>
      <c r="I40" s="896">
        <f t="shared" si="3"/>
        <v>19</v>
      </c>
      <c r="J40" s="290">
        <v>19</v>
      </c>
      <c r="K40" s="290"/>
      <c r="L40" s="902"/>
      <c r="M40" s="905">
        <v>1</v>
      </c>
      <c r="N40" s="308"/>
      <c r="O40" s="900"/>
    </row>
    <row r="41" spans="1:25" s="925" customFormat="1" ht="39.75" customHeight="1">
      <c r="A41" s="1462" t="s">
        <v>608</v>
      </c>
      <c r="B41" s="892">
        <v>2016</v>
      </c>
      <c r="C41" s="308">
        <v>302</v>
      </c>
      <c r="D41" s="897">
        <v>0</v>
      </c>
      <c r="E41" s="894">
        <f t="shared" si="2"/>
        <v>0</v>
      </c>
      <c r="F41" s="893">
        <v>0</v>
      </c>
      <c r="G41" s="893">
        <v>0</v>
      </c>
      <c r="H41" s="909">
        <v>0</v>
      </c>
      <c r="I41" s="896">
        <f t="shared" si="3"/>
        <v>0</v>
      </c>
      <c r="J41" s="308">
        <v>0</v>
      </c>
      <c r="K41" s="308">
        <v>0</v>
      </c>
      <c r="L41" s="904">
        <v>0</v>
      </c>
      <c r="M41" s="905">
        <v>0</v>
      </c>
      <c r="N41" s="900"/>
      <c r="O41" s="900"/>
    </row>
    <row r="42" spans="1:25" s="925" customFormat="1" ht="39.75" customHeight="1">
      <c r="A42" s="1462"/>
      <c r="B42" s="901">
        <v>2015</v>
      </c>
      <c r="C42" s="308">
        <v>59</v>
      </c>
      <c r="D42" s="308">
        <v>483</v>
      </c>
      <c r="E42" s="894">
        <f t="shared" si="2"/>
        <v>2</v>
      </c>
      <c r="F42" s="893">
        <v>0</v>
      </c>
      <c r="G42" s="893">
        <v>0</v>
      </c>
      <c r="H42" s="895">
        <v>2</v>
      </c>
      <c r="I42" s="896">
        <f t="shared" si="3"/>
        <v>2</v>
      </c>
      <c r="J42" s="893">
        <v>2</v>
      </c>
      <c r="K42" s="308">
        <v>0</v>
      </c>
      <c r="L42" s="904">
        <v>0</v>
      </c>
      <c r="M42" s="905">
        <v>2</v>
      </c>
      <c r="N42" s="308">
        <v>0</v>
      </c>
      <c r="O42" s="900"/>
    </row>
    <row r="43" spans="1:25" s="925" customFormat="1" ht="39.75" customHeight="1">
      <c r="A43" s="1462" t="s">
        <v>659</v>
      </c>
      <c r="B43" s="892">
        <v>2016</v>
      </c>
      <c r="C43" s="308">
        <v>75</v>
      </c>
      <c r="D43" s="308">
        <v>25</v>
      </c>
      <c r="E43" s="894">
        <f t="shared" si="2"/>
        <v>11</v>
      </c>
      <c r="F43" s="893"/>
      <c r="G43" s="893"/>
      <c r="H43" s="895">
        <v>11</v>
      </c>
      <c r="I43" s="896">
        <v>11</v>
      </c>
      <c r="J43" s="893">
        <v>11</v>
      </c>
      <c r="K43" s="308"/>
      <c r="L43" s="904"/>
      <c r="M43" s="905">
        <v>11</v>
      </c>
      <c r="N43" s="308"/>
      <c r="O43" s="900"/>
    </row>
    <row r="44" spans="1:25" s="925" customFormat="1" ht="39.75" customHeight="1">
      <c r="A44" s="1462"/>
      <c r="B44" s="901">
        <v>2015</v>
      </c>
      <c r="C44" s="308">
        <v>274</v>
      </c>
      <c r="D44" s="308">
        <v>274</v>
      </c>
      <c r="E44" s="894">
        <f t="shared" si="2"/>
        <v>1</v>
      </c>
      <c r="F44" s="893"/>
      <c r="G44" s="893"/>
      <c r="H44" s="895">
        <v>1</v>
      </c>
      <c r="I44" s="896">
        <f t="shared" si="3"/>
        <v>1</v>
      </c>
      <c r="J44" s="290">
        <v>1</v>
      </c>
      <c r="K44" s="290"/>
      <c r="L44" s="902"/>
      <c r="M44" s="905"/>
      <c r="N44" s="308"/>
      <c r="O44" s="900"/>
    </row>
    <row r="45" spans="1:25" s="925" customFormat="1" ht="39.75" customHeight="1">
      <c r="A45" s="1462" t="s">
        <v>610</v>
      </c>
      <c r="B45" s="892">
        <v>2016</v>
      </c>
      <c r="C45" s="308">
        <v>659</v>
      </c>
      <c r="D45" s="308">
        <v>659</v>
      </c>
      <c r="E45" s="894">
        <f t="shared" si="2"/>
        <v>2</v>
      </c>
      <c r="F45" s="893">
        <v>1</v>
      </c>
      <c r="G45" s="893"/>
      <c r="H45" s="895">
        <v>1</v>
      </c>
      <c r="I45" s="896">
        <f t="shared" si="3"/>
        <v>1</v>
      </c>
      <c r="J45" s="893">
        <v>1</v>
      </c>
      <c r="K45" s="308"/>
      <c r="L45" s="904"/>
      <c r="M45" s="905">
        <v>2</v>
      </c>
      <c r="N45" s="308"/>
      <c r="O45" s="900"/>
    </row>
    <row r="46" spans="1:25" s="925" customFormat="1" ht="39.75" customHeight="1">
      <c r="A46" s="1462"/>
      <c r="B46" s="901">
        <v>2015</v>
      </c>
      <c r="C46" s="308">
        <v>194</v>
      </c>
      <c r="D46" s="308">
        <v>206</v>
      </c>
      <c r="E46" s="894">
        <f t="shared" si="2"/>
        <v>9</v>
      </c>
      <c r="F46" s="893">
        <v>1</v>
      </c>
      <c r="G46" s="893">
        <v>2</v>
      </c>
      <c r="H46" s="895">
        <v>6</v>
      </c>
      <c r="I46" s="896">
        <f t="shared" si="3"/>
        <v>6</v>
      </c>
      <c r="J46" s="290">
        <v>6</v>
      </c>
      <c r="K46" s="290"/>
      <c r="L46" s="902"/>
      <c r="M46" s="905">
        <v>3</v>
      </c>
      <c r="N46" s="308"/>
      <c r="O46" s="900"/>
    </row>
    <row r="47" spans="1:25" s="925" customFormat="1" ht="39.75" customHeight="1">
      <c r="A47" s="1462" t="s">
        <v>611</v>
      </c>
      <c r="B47" s="892">
        <v>2016</v>
      </c>
      <c r="C47" s="308">
        <v>45</v>
      </c>
      <c r="D47" s="308">
        <v>264</v>
      </c>
      <c r="E47" s="894">
        <f t="shared" si="2"/>
        <v>13</v>
      </c>
      <c r="F47" s="893">
        <v>0</v>
      </c>
      <c r="G47" s="893">
        <v>2</v>
      </c>
      <c r="H47" s="895">
        <v>11</v>
      </c>
      <c r="I47" s="896">
        <f t="shared" si="3"/>
        <v>11</v>
      </c>
      <c r="J47" s="893">
        <v>11</v>
      </c>
      <c r="K47" s="308">
        <v>0</v>
      </c>
      <c r="L47" s="904">
        <v>0</v>
      </c>
      <c r="M47" s="905">
        <v>13</v>
      </c>
      <c r="N47" s="308">
        <v>0</v>
      </c>
      <c r="O47" s="900"/>
    </row>
    <row r="48" spans="1:25" s="925" customFormat="1" ht="39.75" customHeight="1">
      <c r="A48" s="1462"/>
      <c r="B48" s="901">
        <v>2015</v>
      </c>
      <c r="C48" s="308">
        <v>54</v>
      </c>
      <c r="D48" s="308">
        <v>395</v>
      </c>
      <c r="E48" s="894">
        <f t="shared" si="2"/>
        <v>10</v>
      </c>
      <c r="F48" s="893">
        <v>1</v>
      </c>
      <c r="G48" s="893">
        <v>3</v>
      </c>
      <c r="H48" s="895">
        <v>6</v>
      </c>
      <c r="I48" s="896">
        <f t="shared" si="3"/>
        <v>6</v>
      </c>
      <c r="J48" s="290">
        <v>6</v>
      </c>
      <c r="K48" s="290"/>
      <c r="L48" s="902"/>
      <c r="M48" s="905">
        <v>4</v>
      </c>
      <c r="N48" s="308"/>
      <c r="O48" s="900"/>
    </row>
    <row r="49" spans="1:29" s="925" customFormat="1" ht="39.75" customHeight="1">
      <c r="A49" s="1462" t="s">
        <v>903</v>
      </c>
      <c r="B49" s="892">
        <v>2016</v>
      </c>
      <c r="C49" s="308">
        <v>87</v>
      </c>
      <c r="D49" s="308">
        <v>16</v>
      </c>
      <c r="E49" s="894">
        <f t="shared" si="2"/>
        <v>16</v>
      </c>
      <c r="F49" s="893">
        <v>3</v>
      </c>
      <c r="G49" s="893">
        <v>6</v>
      </c>
      <c r="H49" s="895">
        <v>7</v>
      </c>
      <c r="I49" s="896">
        <v>7</v>
      </c>
      <c r="J49" s="893">
        <v>7</v>
      </c>
      <c r="K49" s="308">
        <v>0</v>
      </c>
      <c r="L49" s="904">
        <v>0</v>
      </c>
      <c r="M49" s="905">
        <v>16</v>
      </c>
      <c r="N49" s="308">
        <v>1</v>
      </c>
      <c r="O49" s="900"/>
    </row>
    <row r="50" spans="1:29" s="925" customFormat="1" ht="39.75" customHeight="1">
      <c r="A50" s="1462"/>
      <c r="B50" s="901">
        <v>2015</v>
      </c>
      <c r="C50" s="308">
        <v>80</v>
      </c>
      <c r="D50" s="308">
        <v>80</v>
      </c>
      <c r="E50" s="894">
        <f t="shared" si="2"/>
        <v>1</v>
      </c>
      <c r="F50" s="893"/>
      <c r="G50" s="893"/>
      <c r="H50" s="895">
        <v>1</v>
      </c>
      <c r="I50" s="896">
        <f t="shared" si="3"/>
        <v>1</v>
      </c>
      <c r="J50" s="290">
        <v>1</v>
      </c>
      <c r="K50" s="290"/>
      <c r="L50" s="902"/>
      <c r="M50" s="905"/>
      <c r="N50" s="308"/>
      <c r="O50" s="900"/>
    </row>
    <row r="51" spans="1:29" s="925" customFormat="1" ht="39.75" customHeight="1">
      <c r="A51" s="1462" t="s">
        <v>904</v>
      </c>
      <c r="B51" s="892">
        <v>2016</v>
      </c>
      <c r="C51" s="308">
        <v>119</v>
      </c>
      <c r="D51" s="308">
        <v>683</v>
      </c>
      <c r="E51" s="894">
        <f t="shared" si="2"/>
        <v>22</v>
      </c>
      <c r="F51" s="893"/>
      <c r="G51" s="893">
        <v>1</v>
      </c>
      <c r="H51" s="895">
        <v>21</v>
      </c>
      <c r="I51" s="896">
        <f t="shared" si="3"/>
        <v>21</v>
      </c>
      <c r="J51" s="897">
        <v>20</v>
      </c>
      <c r="K51" s="897">
        <v>1</v>
      </c>
      <c r="L51" s="898"/>
      <c r="M51" s="905">
        <v>1</v>
      </c>
      <c r="N51" s="308"/>
      <c r="O51" s="900"/>
    </row>
    <row r="52" spans="1:29" s="925" customFormat="1" ht="39.75" customHeight="1">
      <c r="A52" s="1462"/>
      <c r="B52" s="901">
        <v>2015</v>
      </c>
      <c r="C52" s="308">
        <v>801</v>
      </c>
      <c r="D52" s="308">
        <v>801</v>
      </c>
      <c r="E52" s="894">
        <f t="shared" si="2"/>
        <v>30</v>
      </c>
      <c r="F52" s="893"/>
      <c r="G52" s="893">
        <v>3</v>
      </c>
      <c r="H52" s="895">
        <v>27</v>
      </c>
      <c r="I52" s="896">
        <f t="shared" si="3"/>
        <v>27</v>
      </c>
      <c r="J52" s="290">
        <v>27</v>
      </c>
      <c r="K52" s="290"/>
      <c r="L52" s="902"/>
      <c r="M52" s="905">
        <v>3</v>
      </c>
      <c r="N52" s="308"/>
      <c r="O52" s="900"/>
    </row>
    <row r="53" spans="1:29" s="925" customFormat="1" ht="39.75" customHeight="1">
      <c r="A53" s="1462" t="s">
        <v>664</v>
      </c>
      <c r="B53" s="892">
        <v>2016</v>
      </c>
      <c r="C53" s="308">
        <v>5851</v>
      </c>
      <c r="D53" s="308">
        <v>5851</v>
      </c>
      <c r="E53" s="894">
        <f t="shared" si="2"/>
        <v>106</v>
      </c>
      <c r="F53" s="893">
        <v>13</v>
      </c>
      <c r="G53" s="893">
        <v>13</v>
      </c>
      <c r="H53" s="895">
        <v>80</v>
      </c>
      <c r="I53" s="896">
        <f t="shared" si="3"/>
        <v>80</v>
      </c>
      <c r="J53" s="893">
        <v>78</v>
      </c>
      <c r="K53" s="308">
        <v>2</v>
      </c>
      <c r="L53" s="904">
        <v>0</v>
      </c>
      <c r="M53" s="905">
        <v>26</v>
      </c>
      <c r="N53" s="308">
        <v>3</v>
      </c>
      <c r="O53" s="900"/>
    </row>
    <row r="54" spans="1:29" s="925" customFormat="1" ht="39.75" customHeight="1">
      <c r="A54" s="1462"/>
      <c r="B54" s="901">
        <v>2015</v>
      </c>
      <c r="C54" s="308">
        <v>4569</v>
      </c>
      <c r="D54" s="308">
        <v>4569</v>
      </c>
      <c r="E54" s="894">
        <f t="shared" si="2"/>
        <v>87</v>
      </c>
      <c r="F54" s="893"/>
      <c r="G54" s="893">
        <v>22</v>
      </c>
      <c r="H54" s="895">
        <v>65</v>
      </c>
      <c r="I54" s="896">
        <f t="shared" si="3"/>
        <v>65</v>
      </c>
      <c r="J54" s="290">
        <v>55</v>
      </c>
      <c r="K54" s="290">
        <v>10</v>
      </c>
      <c r="L54" s="902"/>
      <c r="M54" s="905">
        <v>22</v>
      </c>
      <c r="N54" s="308"/>
      <c r="O54" s="900"/>
      <c r="V54" s="917"/>
    </row>
    <row r="55" spans="1:29" s="925" customFormat="1" ht="39.75" customHeight="1">
      <c r="A55" s="1462" t="s">
        <v>615</v>
      </c>
      <c r="B55" s="892">
        <v>2016</v>
      </c>
      <c r="C55" s="308">
        <v>870</v>
      </c>
      <c r="D55" s="308">
        <v>870</v>
      </c>
      <c r="E55" s="894">
        <f t="shared" si="2"/>
        <v>18</v>
      </c>
      <c r="F55" s="893">
        <v>7</v>
      </c>
      <c r="G55" s="893"/>
      <c r="H55" s="895">
        <v>11</v>
      </c>
      <c r="I55" s="896">
        <v>11</v>
      </c>
      <c r="J55" s="893">
        <v>11</v>
      </c>
      <c r="K55" s="308"/>
      <c r="L55" s="904"/>
      <c r="M55" s="905">
        <v>11</v>
      </c>
      <c r="N55" s="308"/>
      <c r="O55" s="900"/>
      <c r="V55" s="917"/>
    </row>
    <row r="56" spans="1:29" s="925" customFormat="1" ht="39.75" customHeight="1">
      <c r="A56" s="1462"/>
      <c r="B56" s="901">
        <v>2015</v>
      </c>
      <c r="C56" s="308">
        <v>850</v>
      </c>
      <c r="D56" s="308">
        <v>850</v>
      </c>
      <c r="E56" s="894">
        <f t="shared" si="2"/>
        <v>30</v>
      </c>
      <c r="F56" s="893">
        <v>10</v>
      </c>
      <c r="G56" s="893"/>
      <c r="H56" s="895">
        <v>20</v>
      </c>
      <c r="I56" s="896">
        <f t="shared" si="3"/>
        <v>20</v>
      </c>
      <c r="J56" s="290">
        <v>20</v>
      </c>
      <c r="K56" s="290"/>
      <c r="L56" s="902"/>
      <c r="M56" s="905">
        <v>10</v>
      </c>
      <c r="N56" s="308"/>
      <c r="O56" s="900"/>
      <c r="V56" s="917"/>
    </row>
    <row r="57" spans="1:29" s="925" customFormat="1" ht="39.75" customHeight="1">
      <c r="A57" s="1462" t="s">
        <v>616</v>
      </c>
      <c r="B57" s="892">
        <v>2016</v>
      </c>
      <c r="C57" s="910">
        <v>67</v>
      </c>
      <c r="D57" s="910">
        <v>6</v>
      </c>
      <c r="E57" s="894">
        <f t="shared" si="2"/>
        <v>6</v>
      </c>
      <c r="F57" s="910"/>
      <c r="G57" s="910"/>
      <c r="H57" s="911">
        <v>6</v>
      </c>
      <c r="I57" s="896">
        <v>6</v>
      </c>
      <c r="J57" s="910">
        <v>6</v>
      </c>
      <c r="K57" s="910">
        <v>0</v>
      </c>
      <c r="L57" s="912">
        <v>0</v>
      </c>
      <c r="M57" s="913"/>
      <c r="N57" s="910">
        <v>1</v>
      </c>
      <c r="O57" s="900"/>
      <c r="V57" s="917"/>
    </row>
    <row r="58" spans="1:29" s="925" customFormat="1" ht="39.75" customHeight="1" thickBot="1">
      <c r="A58" s="1462"/>
      <c r="B58" s="901">
        <v>2015</v>
      </c>
      <c r="C58" s="308">
        <v>62</v>
      </c>
      <c r="D58" s="308">
        <v>5</v>
      </c>
      <c r="E58" s="894">
        <f t="shared" si="2"/>
        <v>5</v>
      </c>
      <c r="F58" s="893"/>
      <c r="G58" s="893"/>
      <c r="H58" s="895">
        <v>5</v>
      </c>
      <c r="I58" s="914">
        <f t="shared" si="3"/>
        <v>5</v>
      </c>
      <c r="J58" s="915">
        <v>5</v>
      </c>
      <c r="K58" s="915"/>
      <c r="L58" s="916"/>
      <c r="M58" s="905"/>
      <c r="N58" s="308">
        <v>0</v>
      </c>
      <c r="O58" s="900"/>
      <c r="V58" s="917"/>
    </row>
    <row r="59" spans="1:29" ht="30.75" customHeight="1">
      <c r="Q59" s="925"/>
      <c r="R59" s="925"/>
      <c r="S59" s="925"/>
      <c r="T59" s="925"/>
      <c r="U59" s="925"/>
      <c r="W59" s="925"/>
      <c r="X59" s="925"/>
      <c r="Y59" s="925"/>
      <c r="Z59" s="925"/>
      <c r="AA59" s="925"/>
      <c r="AB59" s="925"/>
      <c r="AC59" s="925"/>
    </row>
    <row r="60" spans="1:29" ht="30.75" customHeight="1"/>
  </sheetData>
  <sheetProtection formatCells="0" formatColumns="0" formatRows="0" insertColumns="0" insertRows="0" insertHyperlinks="0" deleteColumns="0" deleteRows="0" sort="0" autoFilter="0" pivotTables="0"/>
  <mergeCells count="54">
    <mergeCell ref="Q15:V19"/>
    <mergeCell ref="T8:W8"/>
    <mergeCell ref="Q8:Q10"/>
    <mergeCell ref="R8:R10"/>
    <mergeCell ref="S8:S10"/>
    <mergeCell ref="T9:T10"/>
    <mergeCell ref="U9:U10"/>
    <mergeCell ref="V9:V10"/>
    <mergeCell ref="W9:W10"/>
    <mergeCell ref="X8:AA8"/>
    <mergeCell ref="A41:A42"/>
    <mergeCell ref="A57:A58"/>
    <mergeCell ref="A55:A56"/>
    <mergeCell ref="A53:A54"/>
    <mergeCell ref="A51:A52"/>
    <mergeCell ref="A49:A50"/>
    <mergeCell ref="A47:A48"/>
    <mergeCell ref="A45:A46"/>
    <mergeCell ref="A43:A44"/>
    <mergeCell ref="A39:A40"/>
    <mergeCell ref="A37:A38"/>
    <mergeCell ref="A19:A20"/>
    <mergeCell ref="A9:A10"/>
    <mergeCell ref="A11:A12"/>
    <mergeCell ref="A17:A18"/>
    <mergeCell ref="A15:A16"/>
    <mergeCell ref="A13:A14"/>
    <mergeCell ref="A4:B6"/>
    <mergeCell ref="C4:C6"/>
    <mergeCell ref="A7:A8"/>
    <mergeCell ref="AC8:AC10"/>
    <mergeCell ref="R13:W13"/>
    <mergeCell ref="AB8:AB10"/>
    <mergeCell ref="A1:N1"/>
    <mergeCell ref="H5:H6"/>
    <mergeCell ref="N4:N6"/>
    <mergeCell ref="I5:L5"/>
    <mergeCell ref="M4:M6"/>
    <mergeCell ref="I4:L4"/>
    <mergeCell ref="A2:J2"/>
    <mergeCell ref="D4:D6"/>
    <mergeCell ref="E5:E6"/>
    <mergeCell ref="F5:F6"/>
    <mergeCell ref="G5:G6"/>
    <mergeCell ref="E4:H4"/>
    <mergeCell ref="X9:AA9"/>
    <mergeCell ref="A31:A32"/>
    <mergeCell ref="A33:A34"/>
    <mergeCell ref="A35:A36"/>
    <mergeCell ref="A21:A22"/>
    <mergeCell ref="A23:A24"/>
    <mergeCell ref="A25:A26"/>
    <mergeCell ref="A27:A28"/>
    <mergeCell ref="A29:A30"/>
  </mergeCells>
  <phoneticPr fontId="15" type="noConversion"/>
  <pageMargins left="0.27559055118110237" right="0.31496062992125984" top="0.98425196850393704" bottom="0.98425196850393704" header="0.51181102362204722" footer="0.51181102362204722"/>
  <pageSetup paperSize="9" scale="65" fitToWidth="0" fitToHeight="0" orientation="portrait" horizontalDpi="300" verticalDpi="30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8"/>
  <sheetViews>
    <sheetView view="pageBreakPreview" zoomScale="85" zoomScaleNormal="100" zoomScaleSheetLayoutView="85" workbookViewId="0">
      <pane ySplit="4" topLeftCell="A5" activePane="bottomLeft" state="frozen"/>
      <selection activeCell="F1048544" sqref="F1048544"/>
      <selection pane="bottomLeft" activeCell="F19" sqref="F19"/>
    </sheetView>
  </sheetViews>
  <sheetFormatPr defaultRowHeight="13.5"/>
  <cols>
    <col min="1" max="1" width="10.5546875" style="79" customWidth="1"/>
    <col min="2" max="2" width="18.88671875" style="65" customWidth="1"/>
    <col min="3" max="3" width="13.6640625" style="65" customWidth="1"/>
    <col min="4" max="4" width="12.88671875" style="65" customWidth="1"/>
    <col min="5" max="5" width="14.21875" style="65" customWidth="1"/>
    <col min="6" max="6" width="15.5546875" style="65" customWidth="1"/>
    <col min="7" max="9" width="4.5546875" style="65" customWidth="1"/>
    <col min="10" max="10" width="4.109375" style="65" customWidth="1"/>
    <col min="11" max="16384" width="8.88671875" style="65"/>
  </cols>
  <sheetData>
    <row r="1" spans="1:11" s="1" customFormat="1" ht="28.5" customHeight="1">
      <c r="A1" s="1503" t="s">
        <v>573</v>
      </c>
      <c r="B1" s="1503"/>
      <c r="C1" s="1503"/>
      <c r="D1" s="1503"/>
      <c r="E1" s="1503"/>
      <c r="F1" s="1503"/>
      <c r="G1" s="225"/>
      <c r="H1" s="225"/>
      <c r="I1" s="2"/>
      <c r="J1" s="2"/>
      <c r="K1" s="2"/>
    </row>
    <row r="2" spans="1:11" s="3" customFormat="1" ht="15.75" customHeight="1" thickBot="1">
      <c r="A2" s="46"/>
      <c r="F2" s="29" t="s">
        <v>118</v>
      </c>
    </row>
    <row r="3" spans="1:11" s="4" customFormat="1" ht="22.5" customHeight="1">
      <c r="A3" s="1512" t="s">
        <v>25</v>
      </c>
      <c r="B3" s="1510" t="s">
        <v>47</v>
      </c>
      <c r="C3" s="1507" t="s">
        <v>48</v>
      </c>
      <c r="D3" s="1509" t="s">
        <v>54</v>
      </c>
      <c r="E3" s="1509"/>
      <c r="F3" s="1505" t="s">
        <v>21</v>
      </c>
    </row>
    <row r="4" spans="1:11" s="4" customFormat="1" ht="24" customHeight="1">
      <c r="A4" s="1513"/>
      <c r="B4" s="1511"/>
      <c r="C4" s="1508"/>
      <c r="D4" s="58" t="s">
        <v>49</v>
      </c>
      <c r="E4" s="58" t="s">
        <v>23</v>
      </c>
      <c r="F4" s="1506"/>
    </row>
    <row r="5" spans="1:11" s="361" customFormat="1" ht="24" customHeight="1">
      <c r="A5" s="1514" t="s">
        <v>651</v>
      </c>
      <c r="B5" s="468" t="s">
        <v>102</v>
      </c>
      <c r="C5" s="563">
        <f>C9+C13+C17+C21+C25+C29+C33+C37+C41+C45+C49+C53+C57+C61+C65+C69+C73+C77+C81+C85+C89+C93+C97+C101+C105</f>
        <v>345</v>
      </c>
      <c r="D5" s="563">
        <f t="shared" ref="D5:F5" si="0">D9+D13+D17+D21+D25+D29+D33+D37+D41+D45+D49+D53+D57+D61+D65+D69+D73+D77+D81+D85+D89+D93+D97+D101+D105</f>
        <v>345</v>
      </c>
      <c r="E5" s="563">
        <f t="shared" si="0"/>
        <v>0</v>
      </c>
      <c r="F5" s="563">
        <f t="shared" si="0"/>
        <v>0</v>
      </c>
    </row>
    <row r="6" spans="1:11" s="362" customFormat="1" ht="24" customHeight="1">
      <c r="A6" s="1514"/>
      <c r="B6" s="500" t="s">
        <v>50</v>
      </c>
      <c r="C6" s="563">
        <f t="shared" ref="C6:F8" si="1">C10+C14+C18+C22+C26+C30+C34+C38+C42+C46+C50+C54+C58+C62+C66+C70+C74+C78+C82+C86+C90+C94+C98+C102+C106</f>
        <v>288</v>
      </c>
      <c r="D6" s="563">
        <f t="shared" si="1"/>
        <v>288</v>
      </c>
      <c r="E6" s="563">
        <f t="shared" si="1"/>
        <v>0</v>
      </c>
      <c r="F6" s="563">
        <f t="shared" si="1"/>
        <v>0</v>
      </c>
      <c r="H6" s="363"/>
      <c r="I6" s="363"/>
      <c r="J6" s="363"/>
      <c r="K6" s="363"/>
    </row>
    <row r="7" spans="1:11" s="362" customFormat="1" ht="24" customHeight="1">
      <c r="A7" s="1514"/>
      <c r="B7" s="500" t="s">
        <v>52</v>
      </c>
      <c r="C7" s="563">
        <f t="shared" si="1"/>
        <v>49</v>
      </c>
      <c r="D7" s="563">
        <f t="shared" si="1"/>
        <v>49</v>
      </c>
      <c r="E7" s="563">
        <f t="shared" si="1"/>
        <v>0</v>
      </c>
      <c r="F7" s="563">
        <f t="shared" si="1"/>
        <v>0</v>
      </c>
    </row>
    <row r="8" spans="1:11" s="362" customFormat="1" ht="24" customHeight="1">
      <c r="A8" s="1514"/>
      <c r="B8" s="500" t="s">
        <v>51</v>
      </c>
      <c r="C8" s="563">
        <f t="shared" si="1"/>
        <v>8</v>
      </c>
      <c r="D8" s="563">
        <f t="shared" si="1"/>
        <v>8</v>
      </c>
      <c r="E8" s="563">
        <f t="shared" si="1"/>
        <v>0</v>
      </c>
      <c r="F8" s="563">
        <f t="shared" si="1"/>
        <v>0</v>
      </c>
    </row>
    <row r="9" spans="1:11" s="362" customFormat="1" ht="24" customHeight="1">
      <c r="A9" s="1357" t="s">
        <v>619</v>
      </c>
      <c r="B9" s="364" t="s">
        <v>102</v>
      </c>
      <c r="C9" s="365">
        <f>SUM(C10:C12)</f>
        <v>0</v>
      </c>
      <c r="D9" s="365">
        <f>SUM(D10:D12)</f>
        <v>0</v>
      </c>
      <c r="E9" s="365">
        <f>SUM(E10:E12)</f>
        <v>0</v>
      </c>
      <c r="F9" s="365">
        <f>SUM(F10:F12)</f>
        <v>0</v>
      </c>
    </row>
    <row r="10" spans="1:11" s="362" customFormat="1" ht="24" customHeight="1">
      <c r="A10" s="1504"/>
      <c r="B10" s="366" t="s">
        <v>50</v>
      </c>
      <c r="C10" s="354"/>
      <c r="D10" s="354"/>
      <c r="E10" s="355"/>
      <c r="F10" s="341"/>
    </row>
    <row r="11" spans="1:11" s="362" customFormat="1" ht="24" customHeight="1">
      <c r="A11" s="1504"/>
      <c r="B11" s="366" t="s">
        <v>52</v>
      </c>
      <c r="C11" s="354"/>
      <c r="D11" s="354"/>
      <c r="E11" s="355"/>
      <c r="F11" s="341"/>
    </row>
    <row r="12" spans="1:11" s="362" customFormat="1" ht="24" customHeight="1" thickBot="1">
      <c r="A12" s="1389"/>
      <c r="B12" s="367" t="s">
        <v>51</v>
      </c>
      <c r="C12" s="368"/>
      <c r="D12" s="368"/>
      <c r="E12" s="369"/>
      <c r="F12" s="370"/>
    </row>
    <row r="13" spans="1:11" s="362" customFormat="1" ht="24" customHeight="1">
      <c r="A13" s="1388" t="s">
        <v>620</v>
      </c>
      <c r="B13" s="371" t="s">
        <v>102</v>
      </c>
      <c r="C13" s="365">
        <f>SUM(C14:C16)</f>
        <v>0</v>
      </c>
      <c r="D13" s="365">
        <f>SUM(D14:D16)</f>
        <v>0</v>
      </c>
      <c r="E13" s="365">
        <f>SUM(E14:E16)</f>
        <v>0</v>
      </c>
      <c r="F13" s="365">
        <f>SUM(F14:F16)</f>
        <v>0</v>
      </c>
    </row>
    <row r="14" spans="1:11" s="362" customFormat="1" ht="24" customHeight="1">
      <c r="A14" s="1504"/>
      <c r="B14" s="366" t="s">
        <v>50</v>
      </c>
      <c r="C14" s="372"/>
      <c r="D14" s="372"/>
      <c r="E14" s="355"/>
      <c r="F14" s="341"/>
    </row>
    <row r="15" spans="1:11" s="362" customFormat="1" ht="24" customHeight="1">
      <c r="A15" s="1504"/>
      <c r="B15" s="366" t="s">
        <v>52</v>
      </c>
      <c r="C15" s="372"/>
      <c r="D15" s="372"/>
      <c r="E15" s="355"/>
      <c r="F15" s="341"/>
    </row>
    <row r="16" spans="1:11" s="362" customFormat="1" ht="24" customHeight="1" thickBot="1">
      <c r="A16" s="1389"/>
      <c r="B16" s="367" t="s">
        <v>51</v>
      </c>
      <c r="C16" s="373"/>
      <c r="D16" s="373"/>
      <c r="E16" s="369"/>
      <c r="F16" s="370"/>
    </row>
    <row r="17" spans="1:6" s="362" customFormat="1" ht="24" customHeight="1">
      <c r="A17" s="1388" t="s">
        <v>621</v>
      </c>
      <c r="B17" s="371" t="s">
        <v>102</v>
      </c>
      <c r="C17" s="365">
        <v>7</v>
      </c>
      <c r="D17" s="365">
        <v>7</v>
      </c>
      <c r="E17" s="365">
        <v>0</v>
      </c>
      <c r="F17" s="365">
        <v>0</v>
      </c>
    </row>
    <row r="18" spans="1:6" s="362" customFormat="1" ht="24" customHeight="1">
      <c r="A18" s="1504"/>
      <c r="B18" s="366" t="s">
        <v>50</v>
      </c>
      <c r="C18" s="372">
        <v>7</v>
      </c>
      <c r="D18" s="372">
        <v>7</v>
      </c>
      <c r="E18" s="355">
        <v>0</v>
      </c>
      <c r="F18" s="341">
        <v>0</v>
      </c>
    </row>
    <row r="19" spans="1:6" s="362" customFormat="1" ht="24" customHeight="1">
      <c r="A19" s="1504"/>
      <c r="B19" s="366" t="s">
        <v>52</v>
      </c>
      <c r="C19" s="372">
        <v>0</v>
      </c>
      <c r="D19" s="372">
        <v>0</v>
      </c>
      <c r="E19" s="355">
        <v>0</v>
      </c>
      <c r="F19" s="341">
        <v>0</v>
      </c>
    </row>
    <row r="20" spans="1:6" s="362" customFormat="1" ht="24" customHeight="1" thickBot="1">
      <c r="A20" s="1389"/>
      <c r="B20" s="367" t="s">
        <v>51</v>
      </c>
      <c r="C20" s="373">
        <v>0</v>
      </c>
      <c r="D20" s="373">
        <v>0</v>
      </c>
      <c r="E20" s="355">
        <v>0</v>
      </c>
      <c r="F20" s="341">
        <v>0</v>
      </c>
    </row>
    <row r="21" spans="1:6" s="362" customFormat="1" ht="24" customHeight="1">
      <c r="A21" s="1388" t="s">
        <v>678</v>
      </c>
      <c r="B21" s="371" t="s">
        <v>102</v>
      </c>
      <c r="C21" s="365">
        <v>5</v>
      </c>
      <c r="D21" s="365">
        <f>SUM(D22:D24)</f>
        <v>5</v>
      </c>
      <c r="E21" s="365">
        <f>SUM(E22:E24)</f>
        <v>0</v>
      </c>
      <c r="F21" s="365">
        <f>SUM(F22:F24)</f>
        <v>0</v>
      </c>
    </row>
    <row r="22" spans="1:6" s="362" customFormat="1" ht="24" customHeight="1">
      <c r="A22" s="1504"/>
      <c r="B22" s="366" t="s">
        <v>50</v>
      </c>
      <c r="C22" s="354">
        <v>5</v>
      </c>
      <c r="D22" s="354">
        <v>5</v>
      </c>
      <c r="E22" s="355"/>
      <c r="F22" s="341"/>
    </row>
    <row r="23" spans="1:6" s="362" customFormat="1" ht="24" customHeight="1">
      <c r="A23" s="1504"/>
      <c r="B23" s="366" t="s">
        <v>52</v>
      </c>
      <c r="C23" s="354"/>
      <c r="D23" s="354"/>
      <c r="E23" s="355"/>
      <c r="F23" s="341"/>
    </row>
    <row r="24" spans="1:6" s="362" customFormat="1" ht="24" customHeight="1" thickBot="1">
      <c r="A24" s="1389"/>
      <c r="B24" s="367" t="s">
        <v>51</v>
      </c>
      <c r="C24" s="368"/>
      <c r="D24" s="368"/>
      <c r="E24" s="369"/>
      <c r="F24" s="370"/>
    </row>
    <row r="25" spans="1:6" s="362" customFormat="1" ht="24" customHeight="1">
      <c r="A25" s="1388" t="s">
        <v>679</v>
      </c>
      <c r="B25" s="371" t="s">
        <v>102</v>
      </c>
      <c r="C25" s="365">
        <f>C26+C27+C28</f>
        <v>3</v>
      </c>
      <c r="D25" s="365">
        <f>D26+D27+D28</f>
        <v>3</v>
      </c>
      <c r="E25" s="365">
        <v>0</v>
      </c>
      <c r="F25" s="365">
        <v>0</v>
      </c>
    </row>
    <row r="26" spans="1:6" s="362" customFormat="1" ht="24" customHeight="1">
      <c r="A26" s="1504"/>
      <c r="B26" s="366" t="s">
        <v>50</v>
      </c>
      <c r="C26" s="354">
        <v>3</v>
      </c>
      <c r="D26" s="354">
        <v>3</v>
      </c>
      <c r="E26" s="355"/>
      <c r="F26" s="341"/>
    </row>
    <row r="27" spans="1:6" s="362" customFormat="1" ht="24" customHeight="1">
      <c r="A27" s="1504"/>
      <c r="B27" s="366" t="s">
        <v>52</v>
      </c>
      <c r="C27" s="354"/>
      <c r="D27" s="354"/>
      <c r="E27" s="355"/>
      <c r="F27" s="341"/>
    </row>
    <row r="28" spans="1:6" s="362" customFormat="1" ht="24" customHeight="1" thickBot="1">
      <c r="A28" s="1389"/>
      <c r="B28" s="367" t="s">
        <v>51</v>
      </c>
      <c r="C28" s="368"/>
      <c r="D28" s="368"/>
      <c r="E28" s="369"/>
      <c r="F28" s="370"/>
    </row>
    <row r="29" spans="1:6" s="362" customFormat="1" ht="24" customHeight="1">
      <c r="A29" s="1388" t="s">
        <v>680</v>
      </c>
      <c r="B29" s="371" t="s">
        <v>102</v>
      </c>
      <c r="C29" s="365">
        <f>SUM(C30:C32)</f>
        <v>7</v>
      </c>
      <c r="D29" s="365">
        <f>SUM(D30:D32)</f>
        <v>7</v>
      </c>
      <c r="E29" s="365">
        <f>SUM(E30:E32)</f>
        <v>0</v>
      </c>
      <c r="F29" s="365">
        <f>SUM(F30:F32)</f>
        <v>0</v>
      </c>
    </row>
    <row r="30" spans="1:6" s="362" customFormat="1" ht="24" customHeight="1">
      <c r="A30" s="1504"/>
      <c r="B30" s="366" t="s">
        <v>50</v>
      </c>
      <c r="C30" s="354">
        <v>4</v>
      </c>
      <c r="D30" s="354">
        <v>4</v>
      </c>
      <c r="E30" s="355"/>
      <c r="F30" s="341"/>
    </row>
    <row r="31" spans="1:6" s="362" customFormat="1" ht="24" customHeight="1">
      <c r="A31" s="1504"/>
      <c r="B31" s="366" t="s">
        <v>52</v>
      </c>
      <c r="C31" s="354"/>
      <c r="D31" s="354"/>
      <c r="E31" s="355"/>
      <c r="F31" s="341"/>
    </row>
    <row r="32" spans="1:6" s="362" customFormat="1" ht="24" customHeight="1" thickBot="1">
      <c r="A32" s="1389"/>
      <c r="B32" s="367" t="s">
        <v>51</v>
      </c>
      <c r="C32" s="368">
        <v>3</v>
      </c>
      <c r="D32" s="368">
        <v>3</v>
      </c>
      <c r="E32" s="369"/>
      <c r="F32" s="370"/>
    </row>
    <row r="33" spans="1:6" s="362" customFormat="1" ht="24" customHeight="1">
      <c r="A33" s="1388" t="s">
        <v>681</v>
      </c>
      <c r="B33" s="371" t="s">
        <v>102</v>
      </c>
      <c r="C33" s="365">
        <v>6</v>
      </c>
      <c r="D33" s="365">
        <v>6</v>
      </c>
      <c r="E33" s="365">
        <v>0</v>
      </c>
      <c r="F33" s="365">
        <v>0</v>
      </c>
    </row>
    <row r="34" spans="1:6" s="362" customFormat="1" ht="24" customHeight="1">
      <c r="A34" s="1504"/>
      <c r="B34" s="366" t="s">
        <v>50</v>
      </c>
      <c r="C34" s="354">
        <v>6</v>
      </c>
      <c r="D34" s="354">
        <v>6</v>
      </c>
      <c r="E34" s="355"/>
      <c r="F34" s="341"/>
    </row>
    <row r="35" spans="1:6" s="362" customFormat="1" ht="24" customHeight="1">
      <c r="A35" s="1504"/>
      <c r="B35" s="366" t="s">
        <v>52</v>
      </c>
      <c r="C35" s="354"/>
      <c r="D35" s="354"/>
      <c r="E35" s="355"/>
      <c r="F35" s="341"/>
    </row>
    <row r="36" spans="1:6" s="362" customFormat="1" ht="24" customHeight="1" thickBot="1">
      <c r="A36" s="1389"/>
      <c r="B36" s="367" t="s">
        <v>51</v>
      </c>
      <c r="C36" s="368"/>
      <c r="D36" s="368"/>
      <c r="E36" s="369"/>
      <c r="F36" s="370"/>
    </row>
    <row r="37" spans="1:6" s="362" customFormat="1" ht="24" customHeight="1">
      <c r="A37" s="1388" t="s">
        <v>682</v>
      </c>
      <c r="B37" s="371" t="s">
        <v>102</v>
      </c>
      <c r="C37" s="365">
        <v>5</v>
      </c>
      <c r="D37" s="365">
        <v>5</v>
      </c>
      <c r="E37" s="365">
        <v>0</v>
      </c>
      <c r="F37" s="365">
        <v>0</v>
      </c>
    </row>
    <row r="38" spans="1:6" s="362" customFormat="1" ht="24" customHeight="1">
      <c r="A38" s="1504"/>
      <c r="B38" s="366" t="s">
        <v>50</v>
      </c>
      <c r="C38" s="354">
        <v>5</v>
      </c>
      <c r="D38" s="354">
        <v>5</v>
      </c>
      <c r="E38" s="355">
        <v>0</v>
      </c>
      <c r="F38" s="341">
        <v>0</v>
      </c>
    </row>
    <row r="39" spans="1:6" s="362" customFormat="1" ht="24" customHeight="1">
      <c r="A39" s="1504"/>
      <c r="B39" s="366" t="s">
        <v>52</v>
      </c>
      <c r="C39" s="354"/>
      <c r="D39" s="354"/>
      <c r="E39" s="355"/>
      <c r="F39" s="341"/>
    </row>
    <row r="40" spans="1:6" s="362" customFormat="1" ht="24" customHeight="1" thickBot="1">
      <c r="A40" s="1389"/>
      <c r="B40" s="367" t="s">
        <v>51</v>
      </c>
      <c r="C40" s="368"/>
      <c r="D40" s="368"/>
      <c r="E40" s="369"/>
      <c r="F40" s="370"/>
    </row>
    <row r="41" spans="1:6" s="362" customFormat="1" ht="24" customHeight="1">
      <c r="A41" s="1388" t="s">
        <v>683</v>
      </c>
      <c r="B41" s="371" t="s">
        <v>102</v>
      </c>
      <c r="C41" s="365">
        <v>9</v>
      </c>
      <c r="D41" s="365">
        <v>9</v>
      </c>
      <c r="E41" s="365">
        <v>0</v>
      </c>
      <c r="F41" s="365">
        <v>0</v>
      </c>
    </row>
    <row r="42" spans="1:6" s="362" customFormat="1" ht="24" customHeight="1">
      <c r="A42" s="1504"/>
      <c r="B42" s="366" t="s">
        <v>50</v>
      </c>
      <c r="C42" s="354">
        <v>9</v>
      </c>
      <c r="D42" s="354">
        <v>9</v>
      </c>
      <c r="E42" s="355"/>
      <c r="F42" s="341"/>
    </row>
    <row r="43" spans="1:6" s="362" customFormat="1" ht="24" customHeight="1">
      <c r="A43" s="1504"/>
      <c r="B43" s="366" t="s">
        <v>52</v>
      </c>
      <c r="C43" s="354"/>
      <c r="D43" s="354"/>
      <c r="E43" s="355"/>
      <c r="F43" s="341"/>
    </row>
    <row r="44" spans="1:6" s="362" customFormat="1" ht="24" customHeight="1" thickBot="1">
      <c r="A44" s="1389"/>
      <c r="B44" s="367" t="s">
        <v>51</v>
      </c>
      <c r="C44" s="368"/>
      <c r="D44" s="368"/>
      <c r="E44" s="369"/>
      <c r="F44" s="370"/>
    </row>
    <row r="45" spans="1:6" s="362" customFormat="1" ht="24" customHeight="1">
      <c r="A45" s="1388" t="s">
        <v>684</v>
      </c>
      <c r="B45" s="371" t="s">
        <v>102</v>
      </c>
      <c r="C45" s="374">
        <v>12</v>
      </c>
      <c r="D45" s="374">
        <v>12</v>
      </c>
      <c r="E45" s="374">
        <v>0</v>
      </c>
      <c r="F45" s="374">
        <v>0</v>
      </c>
    </row>
    <row r="46" spans="1:6" s="362" customFormat="1" ht="24" customHeight="1">
      <c r="A46" s="1504"/>
      <c r="B46" s="366" t="s">
        <v>50</v>
      </c>
      <c r="C46" s="342">
        <v>12</v>
      </c>
      <c r="D46" s="342">
        <v>12</v>
      </c>
      <c r="E46" s="349"/>
      <c r="F46" s="375"/>
    </row>
    <row r="47" spans="1:6" s="362" customFormat="1" ht="24" customHeight="1">
      <c r="A47" s="1504"/>
      <c r="B47" s="366" t="s">
        <v>52</v>
      </c>
      <c r="C47" s="342"/>
      <c r="D47" s="342"/>
      <c r="E47" s="349"/>
      <c r="F47" s="375"/>
    </row>
    <row r="48" spans="1:6" s="362" customFormat="1" ht="24" customHeight="1" thickBot="1">
      <c r="A48" s="1389"/>
      <c r="B48" s="367" t="s">
        <v>51</v>
      </c>
      <c r="C48" s="376"/>
      <c r="D48" s="376"/>
      <c r="E48" s="377"/>
      <c r="F48" s="378"/>
    </row>
    <row r="49" spans="1:6" s="362" customFormat="1" ht="24" customHeight="1">
      <c r="A49" s="1388" t="s">
        <v>685</v>
      </c>
      <c r="B49" s="371" t="s">
        <v>102</v>
      </c>
      <c r="C49" s="365">
        <v>8</v>
      </c>
      <c r="D49" s="365">
        <v>8</v>
      </c>
      <c r="E49" s="365">
        <v>0</v>
      </c>
      <c r="F49" s="365">
        <v>0</v>
      </c>
    </row>
    <row r="50" spans="1:6" s="362" customFormat="1" ht="24" customHeight="1">
      <c r="A50" s="1504"/>
      <c r="B50" s="366" t="s">
        <v>50</v>
      </c>
      <c r="C50" s="354">
        <v>8</v>
      </c>
      <c r="D50" s="354">
        <v>8</v>
      </c>
      <c r="E50" s="355"/>
      <c r="F50" s="341"/>
    </row>
    <row r="51" spans="1:6" s="362" customFormat="1" ht="24" customHeight="1">
      <c r="A51" s="1504"/>
      <c r="B51" s="366" t="s">
        <v>52</v>
      </c>
      <c r="C51" s="354"/>
      <c r="D51" s="354"/>
      <c r="E51" s="355"/>
      <c r="F51" s="341"/>
    </row>
    <row r="52" spans="1:6" s="362" customFormat="1" ht="24" customHeight="1" thickBot="1">
      <c r="A52" s="1389"/>
      <c r="B52" s="367" t="s">
        <v>51</v>
      </c>
      <c r="C52" s="368"/>
      <c r="D52" s="368"/>
      <c r="E52" s="369"/>
      <c r="F52" s="370"/>
    </row>
    <row r="53" spans="1:6" s="362" customFormat="1" ht="24" customHeight="1">
      <c r="A53" s="1388" t="s">
        <v>686</v>
      </c>
      <c r="B53" s="371" t="s">
        <v>102</v>
      </c>
      <c r="C53" s="365">
        <f>SUM(C54:C56)</f>
        <v>12</v>
      </c>
      <c r="D53" s="365">
        <f>SUM(D54:D56)</f>
        <v>12</v>
      </c>
      <c r="E53" s="365">
        <f>SUM(E54:E56)</f>
        <v>0</v>
      </c>
      <c r="F53" s="365">
        <f>SUM(F54:F56)</f>
        <v>0</v>
      </c>
    </row>
    <row r="54" spans="1:6" s="362" customFormat="1" ht="24" customHeight="1">
      <c r="A54" s="1504"/>
      <c r="B54" s="366" t="s">
        <v>50</v>
      </c>
      <c r="C54" s="354">
        <v>12</v>
      </c>
      <c r="D54" s="354">
        <v>12</v>
      </c>
      <c r="E54" s="355"/>
      <c r="F54" s="341"/>
    </row>
    <row r="55" spans="1:6" s="362" customFormat="1" ht="24" customHeight="1">
      <c r="A55" s="1504"/>
      <c r="B55" s="366" t="s">
        <v>52</v>
      </c>
      <c r="C55" s="354"/>
      <c r="D55" s="354"/>
      <c r="E55" s="355"/>
      <c r="F55" s="341"/>
    </row>
    <row r="56" spans="1:6" s="362" customFormat="1" ht="24" customHeight="1" thickBot="1">
      <c r="A56" s="1389"/>
      <c r="B56" s="367" t="s">
        <v>51</v>
      </c>
      <c r="C56" s="368"/>
      <c r="D56" s="368"/>
      <c r="E56" s="369"/>
      <c r="F56" s="370"/>
    </row>
    <row r="57" spans="1:6" s="362" customFormat="1" ht="24" customHeight="1">
      <c r="A57" s="1388" t="s">
        <v>687</v>
      </c>
      <c r="B57" s="371" t="s">
        <v>102</v>
      </c>
      <c r="C57" s="365">
        <f>SUM(C58:C60)</f>
        <v>14</v>
      </c>
      <c r="D57" s="365">
        <f>SUM(D58:D60)</f>
        <v>14</v>
      </c>
      <c r="E57" s="365">
        <f>SUM(E58:E60)</f>
        <v>0</v>
      </c>
      <c r="F57" s="365">
        <f>SUM(F58:F60)</f>
        <v>0</v>
      </c>
    </row>
    <row r="58" spans="1:6" s="362" customFormat="1" ht="24" customHeight="1">
      <c r="A58" s="1504"/>
      <c r="B58" s="366" t="s">
        <v>50</v>
      </c>
      <c r="C58" s="354">
        <v>14</v>
      </c>
      <c r="D58" s="354">
        <v>14</v>
      </c>
      <c r="E58" s="355"/>
      <c r="F58" s="341"/>
    </row>
    <row r="59" spans="1:6" s="362" customFormat="1" ht="24" customHeight="1">
      <c r="A59" s="1504"/>
      <c r="B59" s="366" t="s">
        <v>52</v>
      </c>
      <c r="C59" s="354"/>
      <c r="D59" s="354"/>
      <c r="E59" s="355"/>
      <c r="F59" s="341"/>
    </row>
    <row r="60" spans="1:6" s="362" customFormat="1" ht="24" customHeight="1" thickBot="1">
      <c r="A60" s="1389"/>
      <c r="B60" s="367" t="s">
        <v>51</v>
      </c>
      <c r="C60" s="368"/>
      <c r="D60" s="368"/>
      <c r="E60" s="369"/>
      <c r="F60" s="370"/>
    </row>
    <row r="61" spans="1:6" s="362" customFormat="1" ht="24" customHeight="1">
      <c r="A61" s="1388" t="s">
        <v>688</v>
      </c>
      <c r="B61" s="371" t="s">
        <v>102</v>
      </c>
      <c r="C61" s="365">
        <f>SUM(C62:C64)</f>
        <v>6</v>
      </c>
      <c r="D61" s="365">
        <v>6</v>
      </c>
      <c r="E61" s="365">
        <f>SUM(E62:E64)</f>
        <v>0</v>
      </c>
      <c r="F61" s="365">
        <f>SUM(F62:F64)</f>
        <v>0</v>
      </c>
    </row>
    <row r="62" spans="1:6" s="362" customFormat="1" ht="24" customHeight="1">
      <c r="A62" s="1504"/>
      <c r="B62" s="366" t="s">
        <v>50</v>
      </c>
      <c r="C62" s="372">
        <v>6</v>
      </c>
      <c r="D62" s="372">
        <v>6</v>
      </c>
      <c r="E62" s="355"/>
      <c r="F62" s="341"/>
    </row>
    <row r="63" spans="1:6" s="362" customFormat="1" ht="24" customHeight="1">
      <c r="A63" s="1504"/>
      <c r="B63" s="366" t="s">
        <v>52</v>
      </c>
      <c r="C63" s="355"/>
      <c r="D63" s="355"/>
      <c r="E63" s="355"/>
      <c r="F63" s="341"/>
    </row>
    <row r="64" spans="1:6" s="362" customFormat="1" ht="24" customHeight="1" thickBot="1">
      <c r="A64" s="1389"/>
      <c r="B64" s="367" t="s">
        <v>51</v>
      </c>
      <c r="C64" s="379"/>
      <c r="D64" s="379"/>
      <c r="E64" s="369"/>
      <c r="F64" s="370"/>
    </row>
    <row r="65" spans="1:6" s="362" customFormat="1" ht="24" customHeight="1">
      <c r="A65" s="1388" t="s">
        <v>689</v>
      </c>
      <c r="B65" s="371" t="s">
        <v>102</v>
      </c>
      <c r="C65" s="365">
        <f>SUM(C66:C68)</f>
        <v>9</v>
      </c>
      <c r="D65" s="365">
        <f>SUM(D66:D68)</f>
        <v>9</v>
      </c>
      <c r="E65" s="365">
        <f>SUM(E66:E68)</f>
        <v>0</v>
      </c>
      <c r="F65" s="365">
        <f>SUM(F66:F68)</f>
        <v>0</v>
      </c>
    </row>
    <row r="66" spans="1:6" s="362" customFormat="1" ht="24" customHeight="1">
      <c r="A66" s="1504"/>
      <c r="B66" s="366" t="s">
        <v>50</v>
      </c>
      <c r="C66" s="372">
        <v>9</v>
      </c>
      <c r="D66" s="372">
        <v>9</v>
      </c>
      <c r="E66" s="380"/>
      <c r="F66" s="381"/>
    </row>
    <row r="67" spans="1:6" s="362" customFormat="1" ht="24" customHeight="1">
      <c r="A67" s="1504"/>
      <c r="B67" s="366" t="s">
        <v>52</v>
      </c>
      <c r="C67" s="372"/>
      <c r="D67" s="372"/>
      <c r="E67" s="380"/>
      <c r="F67" s="381"/>
    </row>
    <row r="68" spans="1:6" s="362" customFormat="1" ht="24" customHeight="1" thickBot="1">
      <c r="A68" s="1389"/>
      <c r="B68" s="367" t="s">
        <v>51</v>
      </c>
      <c r="C68" s="373"/>
      <c r="D68" s="373"/>
      <c r="E68" s="379"/>
      <c r="F68" s="382"/>
    </row>
    <row r="69" spans="1:6" s="362" customFormat="1" ht="24" customHeight="1">
      <c r="A69" s="1388" t="s">
        <v>690</v>
      </c>
      <c r="B69" s="371" t="s">
        <v>102</v>
      </c>
      <c r="C69" s="365">
        <f>SUM(C70:C72)</f>
        <v>0</v>
      </c>
      <c r="D69" s="365">
        <f>SUM(D70:D72)</f>
        <v>0</v>
      </c>
      <c r="E69" s="365">
        <f>SUM(E70:E72)</f>
        <v>0</v>
      </c>
      <c r="F69" s="365">
        <f>SUM(F70:F72)</f>
        <v>0</v>
      </c>
    </row>
    <row r="70" spans="1:6" s="362" customFormat="1" ht="24" customHeight="1">
      <c r="A70" s="1504"/>
      <c r="B70" s="366" t="s">
        <v>50</v>
      </c>
      <c r="C70" s="354"/>
      <c r="D70" s="354"/>
      <c r="E70" s="355"/>
      <c r="F70" s="341"/>
    </row>
    <row r="71" spans="1:6" s="362" customFormat="1" ht="24" customHeight="1">
      <c r="A71" s="1504"/>
      <c r="B71" s="366" t="s">
        <v>52</v>
      </c>
      <c r="C71" s="354"/>
      <c r="D71" s="354"/>
      <c r="E71" s="355"/>
      <c r="F71" s="341"/>
    </row>
    <row r="72" spans="1:6" s="362" customFormat="1" ht="24" customHeight="1" thickBot="1">
      <c r="A72" s="1389"/>
      <c r="B72" s="367" t="s">
        <v>51</v>
      </c>
      <c r="C72" s="368"/>
      <c r="D72" s="368"/>
      <c r="E72" s="369"/>
      <c r="F72" s="370"/>
    </row>
    <row r="73" spans="1:6" s="362" customFormat="1" ht="24" customHeight="1">
      <c r="A73" s="1388" t="s">
        <v>691</v>
      </c>
      <c r="B73" s="371" t="s">
        <v>102</v>
      </c>
      <c r="C73" s="365">
        <f>SUM(C74:C76)</f>
        <v>0</v>
      </c>
      <c r="D73" s="365">
        <f>SUM(D74:D76)</f>
        <v>0</v>
      </c>
      <c r="E73" s="365">
        <f>SUM(E74:E76)</f>
        <v>0</v>
      </c>
      <c r="F73" s="365">
        <f>SUM(F74:F76)</f>
        <v>0</v>
      </c>
    </row>
    <row r="74" spans="1:6" s="362" customFormat="1" ht="24" customHeight="1">
      <c r="A74" s="1504"/>
      <c r="B74" s="366" t="s">
        <v>50</v>
      </c>
      <c r="C74" s="354"/>
      <c r="D74" s="354"/>
      <c r="E74" s="355"/>
      <c r="F74" s="341"/>
    </row>
    <row r="75" spans="1:6" s="362" customFormat="1" ht="24" customHeight="1">
      <c r="A75" s="1504"/>
      <c r="B75" s="366" t="s">
        <v>52</v>
      </c>
      <c r="C75" s="354"/>
      <c r="D75" s="354"/>
      <c r="E75" s="355"/>
      <c r="F75" s="341"/>
    </row>
    <row r="76" spans="1:6" s="362" customFormat="1" ht="24" customHeight="1" thickBot="1">
      <c r="A76" s="1389"/>
      <c r="B76" s="367" t="s">
        <v>51</v>
      </c>
      <c r="C76" s="368"/>
      <c r="D76" s="368"/>
      <c r="E76" s="369"/>
      <c r="F76" s="370"/>
    </row>
    <row r="77" spans="1:6" s="362" customFormat="1" ht="24" customHeight="1">
      <c r="A77" s="1388" t="s">
        <v>692</v>
      </c>
      <c r="B77" s="371" t="s">
        <v>102</v>
      </c>
      <c r="C77" s="365">
        <f>SUM(C78:C80)</f>
        <v>0</v>
      </c>
      <c r="D77" s="365">
        <f>SUM(D78:D80)</f>
        <v>0</v>
      </c>
      <c r="E77" s="365">
        <f>SUM(E78:E80)</f>
        <v>0</v>
      </c>
      <c r="F77" s="365">
        <f>SUM(F78:F80)</f>
        <v>0</v>
      </c>
    </row>
    <row r="78" spans="1:6" s="362" customFormat="1" ht="24" customHeight="1">
      <c r="A78" s="1504"/>
      <c r="B78" s="366" t="s">
        <v>50</v>
      </c>
      <c r="C78" s="354"/>
      <c r="D78" s="354"/>
      <c r="E78" s="355"/>
      <c r="F78" s="341"/>
    </row>
    <row r="79" spans="1:6" s="362" customFormat="1" ht="24" customHeight="1">
      <c r="A79" s="1504"/>
      <c r="B79" s="366" t="s">
        <v>52</v>
      </c>
      <c r="C79" s="354"/>
      <c r="D79" s="354"/>
      <c r="E79" s="355"/>
      <c r="F79" s="341"/>
    </row>
    <row r="80" spans="1:6" s="362" customFormat="1" ht="24" customHeight="1" thickBot="1">
      <c r="A80" s="1389"/>
      <c r="B80" s="367" t="s">
        <v>51</v>
      </c>
      <c r="C80" s="368"/>
      <c r="D80" s="368"/>
      <c r="E80" s="369"/>
      <c r="F80" s="370"/>
    </row>
    <row r="81" spans="1:6" s="362" customFormat="1" ht="24" customHeight="1">
      <c r="A81" s="1388" t="s">
        <v>693</v>
      </c>
      <c r="B81" s="371" t="s">
        <v>102</v>
      </c>
      <c r="C81" s="365">
        <f>SUM(C82:C84)</f>
        <v>23</v>
      </c>
      <c r="D81" s="365">
        <f>SUM(D82:D84)</f>
        <v>23</v>
      </c>
      <c r="E81" s="365">
        <f>SUM(E82:E84)</f>
        <v>0</v>
      </c>
      <c r="F81" s="365">
        <f>SUM(F82:F84)</f>
        <v>0</v>
      </c>
    </row>
    <row r="82" spans="1:6" s="362" customFormat="1" ht="24" customHeight="1">
      <c r="A82" s="1504"/>
      <c r="B82" s="366" t="s">
        <v>50</v>
      </c>
      <c r="C82" s="354">
        <v>18</v>
      </c>
      <c r="D82" s="354">
        <v>18</v>
      </c>
      <c r="E82" s="355"/>
      <c r="F82" s="341"/>
    </row>
    <row r="83" spans="1:6" s="362" customFormat="1" ht="24" customHeight="1">
      <c r="A83" s="1504"/>
      <c r="B83" s="366" t="s">
        <v>52</v>
      </c>
      <c r="C83" s="354">
        <v>3</v>
      </c>
      <c r="D83" s="354">
        <v>3</v>
      </c>
      <c r="E83" s="355"/>
      <c r="F83" s="341"/>
    </row>
    <row r="84" spans="1:6" s="362" customFormat="1" ht="24" customHeight="1" thickBot="1">
      <c r="A84" s="1389"/>
      <c r="B84" s="367" t="s">
        <v>51</v>
      </c>
      <c r="C84" s="368">
        <v>2</v>
      </c>
      <c r="D84" s="368">
        <v>2</v>
      </c>
      <c r="E84" s="369"/>
      <c r="F84" s="370"/>
    </row>
    <row r="85" spans="1:6" s="362" customFormat="1" ht="24" customHeight="1">
      <c r="A85" s="1388" t="s">
        <v>694</v>
      </c>
      <c r="B85" s="371" t="s">
        <v>102</v>
      </c>
      <c r="C85" s="365">
        <f>SUM(C86:C88)</f>
        <v>31</v>
      </c>
      <c r="D85" s="365">
        <f>SUM(D86:D88)</f>
        <v>31</v>
      </c>
      <c r="E85" s="365">
        <f>SUM(E86:E88)</f>
        <v>0</v>
      </c>
      <c r="F85" s="365">
        <f>SUM(F86:F88)</f>
        <v>0</v>
      </c>
    </row>
    <row r="86" spans="1:6" s="362" customFormat="1" ht="24" customHeight="1">
      <c r="A86" s="1504"/>
      <c r="B86" s="366" t="s">
        <v>50</v>
      </c>
      <c r="C86" s="354">
        <v>25</v>
      </c>
      <c r="D86" s="354">
        <v>25</v>
      </c>
      <c r="E86" s="355"/>
      <c r="F86" s="341"/>
    </row>
    <row r="87" spans="1:6" s="362" customFormat="1" ht="24" customHeight="1">
      <c r="A87" s="1504"/>
      <c r="B87" s="366" t="s">
        <v>52</v>
      </c>
      <c r="C87" s="354">
        <v>3</v>
      </c>
      <c r="D87" s="354">
        <v>3</v>
      </c>
      <c r="E87" s="355"/>
      <c r="F87" s="341"/>
    </row>
    <row r="88" spans="1:6" s="362" customFormat="1" ht="24" customHeight="1" thickBot="1">
      <c r="A88" s="1389"/>
      <c r="B88" s="367" t="s">
        <v>51</v>
      </c>
      <c r="C88" s="368">
        <v>3</v>
      </c>
      <c r="D88" s="368">
        <v>3</v>
      </c>
      <c r="E88" s="369"/>
      <c r="F88" s="370"/>
    </row>
    <row r="89" spans="1:6" s="362" customFormat="1" ht="24" customHeight="1">
      <c r="A89" s="1388" t="s">
        <v>695</v>
      </c>
      <c r="B89" s="371" t="s">
        <v>102</v>
      </c>
      <c r="C89" s="365">
        <f>SUM(C90:C92)</f>
        <v>85</v>
      </c>
      <c r="D89" s="365">
        <f>SUM(D90:D92)</f>
        <v>85</v>
      </c>
      <c r="E89" s="365">
        <f>SUM(E90:E92)</f>
        <v>0</v>
      </c>
      <c r="F89" s="365">
        <f>SUM(F90:F92)</f>
        <v>0</v>
      </c>
    </row>
    <row r="90" spans="1:6" s="362" customFormat="1" ht="24" customHeight="1">
      <c r="A90" s="1504"/>
      <c r="B90" s="366" t="s">
        <v>50</v>
      </c>
      <c r="C90" s="354">
        <v>65</v>
      </c>
      <c r="D90" s="354">
        <v>65</v>
      </c>
      <c r="E90" s="355"/>
      <c r="F90" s="341"/>
    </row>
    <row r="91" spans="1:6" s="362" customFormat="1" ht="24" customHeight="1">
      <c r="A91" s="1504"/>
      <c r="B91" s="366" t="s">
        <v>52</v>
      </c>
      <c r="C91" s="354">
        <v>20</v>
      </c>
      <c r="D91" s="354">
        <v>20</v>
      </c>
      <c r="E91" s="355"/>
      <c r="F91" s="341"/>
    </row>
    <row r="92" spans="1:6" s="362" customFormat="1" ht="24" customHeight="1" thickBot="1">
      <c r="A92" s="1389"/>
      <c r="B92" s="367" t="s">
        <v>51</v>
      </c>
      <c r="C92" s="368">
        <v>0</v>
      </c>
      <c r="D92" s="368">
        <v>0</v>
      </c>
      <c r="E92" s="369"/>
      <c r="F92" s="370"/>
    </row>
    <row r="93" spans="1:6" s="362" customFormat="1" ht="24" customHeight="1">
      <c r="A93" s="1388" t="s">
        <v>696</v>
      </c>
      <c r="B93" s="371" t="s">
        <v>102</v>
      </c>
      <c r="C93" s="365">
        <f>SUM(C94:C96)</f>
        <v>12</v>
      </c>
      <c r="D93" s="365">
        <f>SUM(D94:D96)</f>
        <v>12</v>
      </c>
      <c r="E93" s="365">
        <f>SUM(E94:E96)</f>
        <v>0</v>
      </c>
      <c r="F93" s="365">
        <f>SUM(F94:F96)</f>
        <v>0</v>
      </c>
    </row>
    <row r="94" spans="1:6" s="362" customFormat="1" ht="24" customHeight="1">
      <c r="A94" s="1504"/>
      <c r="B94" s="366" t="s">
        <v>50</v>
      </c>
      <c r="C94" s="354">
        <v>12</v>
      </c>
      <c r="D94" s="354">
        <v>12</v>
      </c>
      <c r="E94" s="355"/>
      <c r="F94" s="341"/>
    </row>
    <row r="95" spans="1:6" s="362" customFormat="1" ht="24" customHeight="1">
      <c r="A95" s="1504"/>
      <c r="B95" s="366" t="s">
        <v>52</v>
      </c>
      <c r="C95" s="354"/>
      <c r="D95" s="354"/>
      <c r="E95" s="355"/>
      <c r="F95" s="341"/>
    </row>
    <row r="96" spans="1:6" s="362" customFormat="1" ht="24" customHeight="1" thickBot="1">
      <c r="A96" s="1389"/>
      <c r="B96" s="367" t="s">
        <v>51</v>
      </c>
      <c r="C96" s="368"/>
      <c r="D96" s="368"/>
      <c r="E96" s="369"/>
      <c r="F96" s="370"/>
    </row>
    <row r="97" spans="1:6" s="362" customFormat="1" ht="24" customHeight="1">
      <c r="A97" s="1388" t="s">
        <v>697</v>
      </c>
      <c r="B97" s="371" t="s">
        <v>102</v>
      </c>
      <c r="C97" s="365">
        <f>SUM(C98:C100)</f>
        <v>9</v>
      </c>
      <c r="D97" s="365">
        <f>SUM(D98:D100)</f>
        <v>9</v>
      </c>
      <c r="E97" s="365">
        <f>SUM(E98:E100)</f>
        <v>0</v>
      </c>
      <c r="F97" s="365">
        <f>SUM(F98:F100)</f>
        <v>0</v>
      </c>
    </row>
    <row r="98" spans="1:6" s="362" customFormat="1" ht="24" customHeight="1">
      <c r="A98" s="1504"/>
      <c r="B98" s="366" t="s">
        <v>50</v>
      </c>
      <c r="C98" s="354">
        <v>9</v>
      </c>
      <c r="D98" s="354">
        <v>9</v>
      </c>
      <c r="E98" s="355"/>
      <c r="F98" s="341"/>
    </row>
    <row r="99" spans="1:6" s="362" customFormat="1" ht="24" customHeight="1">
      <c r="A99" s="1504"/>
      <c r="B99" s="366" t="s">
        <v>52</v>
      </c>
      <c r="C99" s="354">
        <v>0</v>
      </c>
      <c r="D99" s="354">
        <v>0</v>
      </c>
      <c r="E99" s="355"/>
      <c r="F99" s="341"/>
    </row>
    <row r="100" spans="1:6" s="362" customFormat="1" ht="24" customHeight="1" thickBot="1">
      <c r="A100" s="1389"/>
      <c r="B100" s="367" t="s">
        <v>51</v>
      </c>
      <c r="C100" s="368">
        <v>0</v>
      </c>
      <c r="D100" s="368">
        <v>0</v>
      </c>
      <c r="E100" s="369"/>
      <c r="F100" s="370"/>
    </row>
    <row r="101" spans="1:6" s="362" customFormat="1" ht="24" customHeight="1">
      <c r="A101" s="1388" t="s">
        <v>698</v>
      </c>
      <c r="B101" s="371" t="s">
        <v>102</v>
      </c>
      <c r="C101" s="365">
        <f>SUM(C102:C104)</f>
        <v>9</v>
      </c>
      <c r="D101" s="365">
        <f>SUM(D102:D104)</f>
        <v>9</v>
      </c>
      <c r="E101" s="365">
        <f>SUM(E102:E104)</f>
        <v>0</v>
      </c>
      <c r="F101" s="365">
        <f>SUM(F102:F104)</f>
        <v>0</v>
      </c>
    </row>
    <row r="102" spans="1:6" s="362" customFormat="1" ht="24" customHeight="1">
      <c r="A102" s="1504"/>
      <c r="B102" s="366" t="s">
        <v>50</v>
      </c>
      <c r="C102" s="354">
        <v>9</v>
      </c>
      <c r="D102" s="354">
        <v>9</v>
      </c>
      <c r="E102" s="355"/>
      <c r="F102" s="341"/>
    </row>
    <row r="103" spans="1:6" s="362" customFormat="1" ht="24" customHeight="1">
      <c r="A103" s="1504"/>
      <c r="B103" s="366" t="s">
        <v>52</v>
      </c>
      <c r="C103" s="354"/>
      <c r="D103" s="354"/>
      <c r="E103" s="355"/>
      <c r="F103" s="341"/>
    </row>
    <row r="104" spans="1:6" s="362" customFormat="1" ht="24" customHeight="1" thickBot="1">
      <c r="A104" s="1389"/>
      <c r="B104" s="367" t="s">
        <v>51</v>
      </c>
      <c r="C104" s="368"/>
      <c r="D104" s="368"/>
      <c r="E104" s="369"/>
      <c r="F104" s="370"/>
    </row>
    <row r="105" spans="1:6" s="383" customFormat="1" ht="24" customHeight="1">
      <c r="A105" s="1388" t="s">
        <v>623</v>
      </c>
      <c r="B105" s="371" t="s">
        <v>102</v>
      </c>
      <c r="C105" s="365">
        <f>SUM(C106:C108)</f>
        <v>73</v>
      </c>
      <c r="D105" s="365">
        <f>SUM(D106:D108)</f>
        <v>73</v>
      </c>
      <c r="E105" s="365">
        <f>SUM(E106:E108)</f>
        <v>0</v>
      </c>
      <c r="F105" s="365">
        <f>SUM(F106:F108)</f>
        <v>0</v>
      </c>
    </row>
    <row r="106" spans="1:6" s="383" customFormat="1" ht="24" customHeight="1">
      <c r="A106" s="1504"/>
      <c r="B106" s="366" t="s">
        <v>50</v>
      </c>
      <c r="C106" s="384">
        <v>50</v>
      </c>
      <c r="D106" s="384">
        <v>50</v>
      </c>
      <c r="E106" s="372"/>
      <c r="F106" s="385"/>
    </row>
    <row r="107" spans="1:6" s="383" customFormat="1" ht="24" customHeight="1">
      <c r="A107" s="1504"/>
      <c r="B107" s="366" t="s">
        <v>52</v>
      </c>
      <c r="C107" s="384">
        <v>23</v>
      </c>
      <c r="D107" s="384">
        <v>23</v>
      </c>
      <c r="E107" s="372"/>
      <c r="F107" s="385"/>
    </row>
    <row r="108" spans="1:6" s="383" customFormat="1" ht="24" customHeight="1" thickBot="1">
      <c r="A108" s="1389"/>
      <c r="B108" s="367" t="s">
        <v>51</v>
      </c>
      <c r="C108" s="386">
        <v>0</v>
      </c>
      <c r="D108" s="386">
        <v>0</v>
      </c>
      <c r="E108" s="373"/>
      <c r="F108" s="387"/>
    </row>
  </sheetData>
  <mergeCells count="32">
    <mergeCell ref="B3:B4"/>
    <mergeCell ref="A3:A4"/>
    <mergeCell ref="A57:A60"/>
    <mergeCell ref="A53:A56"/>
    <mergeCell ref="A13:A16"/>
    <mergeCell ref="A17:A20"/>
    <mergeCell ref="A5:A8"/>
    <mergeCell ref="A9:A12"/>
    <mergeCell ref="A21:A24"/>
    <mergeCell ref="A25:A28"/>
    <mergeCell ref="A29:A32"/>
    <mergeCell ref="A33:A36"/>
    <mergeCell ref="A37:A40"/>
    <mergeCell ref="A41:A44"/>
    <mergeCell ref="A45:A48"/>
    <mergeCell ref="A49:A52"/>
    <mergeCell ref="A1:F1"/>
    <mergeCell ref="A105:A108"/>
    <mergeCell ref="A97:A100"/>
    <mergeCell ref="A85:A88"/>
    <mergeCell ref="A73:A76"/>
    <mergeCell ref="A69:A72"/>
    <mergeCell ref="A89:A92"/>
    <mergeCell ref="A77:A80"/>
    <mergeCell ref="A93:A96"/>
    <mergeCell ref="A81:A84"/>
    <mergeCell ref="A101:A104"/>
    <mergeCell ref="A65:A68"/>
    <mergeCell ref="A61:A64"/>
    <mergeCell ref="F3:F4"/>
    <mergeCell ref="C3:C4"/>
    <mergeCell ref="D3:E3"/>
  </mergeCells>
  <phoneticPr fontId="15" type="noConversion"/>
  <pageMargins left="0.74803149606299213" right="0.74803149606299213" top="0.98425196850393704" bottom="0.98425196850393704" header="0.51181102362204722" footer="0.51181102362204722"/>
  <pageSetup paperSize="9" scale="70" fitToHeight="2" orientation="portrait" horizontalDpi="300" verticalDpi="300" r:id="rId1"/>
  <headerFooter alignWithMargins="0"/>
  <rowBreaks count="1" manualBreakCount="1">
    <brk id="72" max="5" man="1"/>
  </row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view="pageBreakPreview" zoomScale="85" zoomScaleNormal="100" zoomScaleSheetLayoutView="85" workbookViewId="0">
      <selection activeCell="A9" sqref="A9"/>
    </sheetView>
  </sheetViews>
  <sheetFormatPr defaultColWidth="7.44140625" defaultRowHeight="13.5"/>
  <cols>
    <col min="1" max="1" width="11.6640625" style="134" customWidth="1"/>
    <col min="2" max="2" width="7" style="134" customWidth="1"/>
    <col min="3" max="3" width="23.33203125" style="135" customWidth="1"/>
    <col min="4" max="4" width="19.77734375" style="136" customWidth="1"/>
    <col min="5" max="5" width="21.109375" style="129" customWidth="1"/>
    <col min="6" max="16384" width="7.44140625" style="129"/>
  </cols>
  <sheetData>
    <row r="1" spans="1:13" s="118" customFormat="1" ht="28.5" customHeight="1">
      <c r="A1" s="1182" t="s">
        <v>100</v>
      </c>
      <c r="B1" s="1182"/>
      <c r="C1" s="1182"/>
      <c r="D1" s="1182"/>
      <c r="E1" s="1182"/>
      <c r="F1" s="117"/>
      <c r="G1" s="117"/>
      <c r="H1" s="117"/>
      <c r="I1" s="117"/>
      <c r="J1" s="117"/>
    </row>
    <row r="2" spans="1:13" s="118" customFormat="1" ht="15" customHeight="1">
      <c r="A2" s="116"/>
      <c r="B2" s="116"/>
      <c r="C2" s="119"/>
      <c r="D2" s="120"/>
      <c r="E2" s="117"/>
      <c r="F2" s="117"/>
      <c r="G2" s="117"/>
      <c r="H2" s="117"/>
      <c r="I2" s="117"/>
      <c r="J2" s="117"/>
    </row>
    <row r="3" spans="1:13" s="118" customFormat="1" ht="21" customHeight="1" thickBot="1">
      <c r="A3" s="121"/>
      <c r="B3" s="121"/>
      <c r="C3" s="122"/>
      <c r="D3" s="123"/>
      <c r="E3" s="124" t="s">
        <v>574</v>
      </c>
    </row>
    <row r="4" spans="1:13" s="118" customFormat="1" ht="21" customHeight="1">
      <c r="A4" s="1517" t="s">
        <v>199</v>
      </c>
      <c r="B4" s="1518"/>
      <c r="C4" s="1530" t="s">
        <v>55</v>
      </c>
      <c r="D4" s="1531"/>
      <c r="E4" s="138" t="s">
        <v>56</v>
      </c>
      <c r="F4" s="140" t="s">
        <v>257</v>
      </c>
      <c r="G4" s="137"/>
    </row>
    <row r="5" spans="1:13" s="118" customFormat="1" ht="37.5" customHeight="1" thickBot="1">
      <c r="A5" s="1519"/>
      <c r="B5" s="1520"/>
      <c r="C5" s="125" t="s">
        <v>57</v>
      </c>
      <c r="D5" s="126" t="s">
        <v>101</v>
      </c>
      <c r="E5" s="139" t="s">
        <v>70</v>
      </c>
      <c r="F5" s="142" t="s">
        <v>258</v>
      </c>
      <c r="G5" s="137"/>
    </row>
    <row r="6" spans="1:13" s="118" customFormat="1" ht="24.95" customHeight="1" thickBot="1">
      <c r="A6" s="1532" t="s">
        <v>184</v>
      </c>
      <c r="B6" s="127">
        <v>2016</v>
      </c>
      <c r="C6" s="151">
        <f>SUM(C8,C10,C12,C14,C16,C18,C20,C22,C24,C26,C28,C30,C32,C34,C36,C38,C40)</f>
        <v>0</v>
      </c>
      <c r="D6" s="151">
        <f t="shared" ref="D6:E7" si="0">SUM(D8,D10,D12,D14,D16,D18,D20,D22,D24,D26,D28,D30,D32,D34,D36,D38,D40)</f>
        <v>0</v>
      </c>
      <c r="E6" s="151">
        <f t="shared" si="0"/>
        <v>0</v>
      </c>
      <c r="F6" s="143"/>
      <c r="H6" s="1521" t="s">
        <v>554</v>
      </c>
      <c r="I6" s="1522"/>
      <c r="J6" s="1522"/>
      <c r="K6" s="1522"/>
      <c r="L6" s="1522"/>
      <c r="M6" s="1523"/>
    </row>
    <row r="7" spans="1:13" ht="24.95" customHeight="1" thickBot="1">
      <c r="A7" s="1533"/>
      <c r="B7" s="128">
        <v>2015</v>
      </c>
      <c r="C7" s="151">
        <f>SUM(C9,C11,C13,C15,C17,C19,C21,C23,C25,C27,C29,C31,C33,C35,C37,C39,C41)</f>
        <v>0</v>
      </c>
      <c r="D7" s="191">
        <f t="shared" si="0"/>
        <v>0</v>
      </c>
      <c r="E7" s="151">
        <f t="shared" si="0"/>
        <v>0</v>
      </c>
      <c r="F7" s="141"/>
      <c r="H7" s="1524"/>
      <c r="I7" s="1525"/>
      <c r="J7" s="1525"/>
      <c r="K7" s="1525"/>
      <c r="L7" s="1525"/>
      <c r="M7" s="1526"/>
    </row>
    <row r="8" spans="1:13" ht="24.95" customHeight="1">
      <c r="A8" s="629" t="s">
        <v>968</v>
      </c>
      <c r="B8" s="630"/>
      <c r="C8" s="238"/>
      <c r="D8" s="239"/>
      <c r="E8" s="237"/>
      <c r="F8" s="145"/>
      <c r="H8" s="1524"/>
      <c r="I8" s="1525"/>
      <c r="J8" s="1525"/>
      <c r="K8" s="1525"/>
      <c r="L8" s="1525"/>
      <c r="M8" s="1526"/>
    </row>
    <row r="9" spans="1:13" ht="24.95" customHeight="1">
      <c r="A9" s="262"/>
      <c r="B9" s="237"/>
      <c r="C9" s="240"/>
      <c r="D9" s="241"/>
      <c r="E9" s="240"/>
      <c r="F9" s="145"/>
      <c r="H9" s="1524"/>
      <c r="I9" s="1525"/>
      <c r="J9" s="1525"/>
      <c r="K9" s="1525"/>
      <c r="L9" s="1525"/>
      <c r="M9" s="1526"/>
    </row>
    <row r="10" spans="1:13" ht="24.95" customHeight="1" thickBot="1">
      <c r="A10" s="1515"/>
      <c r="B10" s="237"/>
      <c r="C10" s="238"/>
      <c r="D10" s="239"/>
      <c r="E10" s="237"/>
      <c r="F10" s="145"/>
      <c r="H10" s="1527"/>
      <c r="I10" s="1528"/>
      <c r="J10" s="1528"/>
      <c r="K10" s="1528"/>
      <c r="L10" s="1528"/>
      <c r="M10" s="1529"/>
    </row>
    <row r="11" spans="1:13" ht="24.95" customHeight="1">
      <c r="A11" s="1515"/>
      <c r="B11" s="237"/>
      <c r="C11" s="240"/>
      <c r="D11" s="241"/>
      <c r="E11" s="240"/>
      <c r="F11" s="145"/>
    </row>
    <row r="12" spans="1:13" ht="24.95" customHeight="1">
      <c r="A12" s="1515"/>
      <c r="B12" s="237"/>
      <c r="C12" s="238"/>
      <c r="D12" s="239"/>
      <c r="E12" s="238"/>
      <c r="F12" s="145"/>
    </row>
    <row r="13" spans="1:13" ht="24.95" customHeight="1">
      <c r="A13" s="1515"/>
      <c r="B13" s="237"/>
      <c r="C13" s="240"/>
      <c r="D13" s="241"/>
      <c r="E13" s="242"/>
      <c r="F13" s="145"/>
    </row>
    <row r="14" spans="1:13" ht="24.95" customHeight="1">
      <c r="A14" s="1515"/>
      <c r="B14" s="237"/>
      <c r="C14" s="238"/>
      <c r="D14" s="239"/>
      <c r="E14" s="243"/>
      <c r="F14" s="145"/>
    </row>
    <row r="15" spans="1:13" ht="24.95" customHeight="1">
      <c r="A15" s="1515"/>
      <c r="B15" s="237"/>
      <c r="C15" s="242"/>
      <c r="D15" s="244"/>
      <c r="E15" s="240"/>
      <c r="F15" s="145"/>
    </row>
    <row r="16" spans="1:13" ht="24.95" customHeight="1">
      <c r="A16" s="1516"/>
      <c r="B16" s="237"/>
      <c r="C16" s="245"/>
      <c r="D16" s="246"/>
      <c r="E16" s="247"/>
      <c r="F16" s="145"/>
    </row>
    <row r="17" spans="1:6" ht="24.95" customHeight="1">
      <c r="A17" s="1516"/>
      <c r="B17" s="237"/>
      <c r="C17" s="240"/>
      <c r="D17" s="241"/>
      <c r="E17" s="240"/>
      <c r="F17" s="145"/>
    </row>
    <row r="18" spans="1:6" ht="24.95" customHeight="1">
      <c r="A18" s="1516"/>
      <c r="B18" s="237"/>
      <c r="C18" s="248"/>
      <c r="D18" s="249"/>
      <c r="E18" s="238"/>
      <c r="F18" s="145"/>
    </row>
    <row r="19" spans="1:6" ht="24.95" customHeight="1">
      <c r="A19" s="1516"/>
      <c r="B19" s="237"/>
      <c r="C19" s="240"/>
      <c r="D19" s="241"/>
      <c r="E19" s="242"/>
      <c r="F19" s="145"/>
    </row>
    <row r="20" spans="1:6" ht="24.95" customHeight="1">
      <c r="A20" s="1516"/>
      <c r="B20" s="237"/>
      <c r="C20" s="250"/>
      <c r="D20" s="251"/>
      <c r="E20" s="252"/>
      <c r="F20" s="145"/>
    </row>
    <row r="21" spans="1:6" ht="24.95" customHeight="1">
      <c r="A21" s="1516"/>
      <c r="B21" s="237"/>
      <c r="C21" s="253"/>
      <c r="D21" s="254"/>
      <c r="E21" s="253"/>
      <c r="F21" s="145"/>
    </row>
    <row r="22" spans="1:6" ht="24.95" customHeight="1">
      <c r="A22" s="1516"/>
      <c r="B22" s="237"/>
      <c r="C22" s="245"/>
      <c r="D22" s="246"/>
      <c r="E22" s="247"/>
      <c r="F22" s="145"/>
    </row>
    <row r="23" spans="1:6" s="130" customFormat="1" ht="24.95" customHeight="1">
      <c r="A23" s="1516"/>
      <c r="B23" s="237"/>
      <c r="C23" s="240"/>
      <c r="D23" s="241"/>
      <c r="E23" s="240"/>
      <c r="F23" s="144"/>
    </row>
    <row r="24" spans="1:6" s="130" customFormat="1" ht="24.95" customHeight="1">
      <c r="A24" s="1516"/>
      <c r="B24" s="237"/>
      <c r="C24" s="245"/>
      <c r="D24" s="246"/>
      <c r="E24" s="237"/>
      <c r="F24" s="144"/>
    </row>
    <row r="25" spans="1:6" s="130" customFormat="1" ht="24.95" customHeight="1">
      <c r="A25" s="1516"/>
      <c r="B25" s="237"/>
      <c r="C25" s="253"/>
      <c r="D25" s="254"/>
      <c r="E25" s="253"/>
      <c r="F25" s="144"/>
    </row>
    <row r="26" spans="1:6" s="130" customFormat="1" ht="24.95" customHeight="1">
      <c r="A26" s="1516"/>
      <c r="B26" s="237"/>
      <c r="C26" s="255"/>
      <c r="D26" s="256"/>
      <c r="E26" s="237"/>
      <c r="F26" s="144"/>
    </row>
    <row r="27" spans="1:6" ht="24.95" customHeight="1">
      <c r="A27" s="1516"/>
      <c r="B27" s="237"/>
      <c r="C27" s="240"/>
      <c r="D27" s="241"/>
      <c r="E27" s="240"/>
      <c r="F27" s="145"/>
    </row>
    <row r="28" spans="1:6" ht="24.95" customHeight="1">
      <c r="A28" s="1516"/>
      <c r="B28" s="237"/>
      <c r="C28" s="245"/>
      <c r="D28" s="246"/>
      <c r="E28" s="237"/>
      <c r="F28" s="145"/>
    </row>
    <row r="29" spans="1:6" ht="24.95" customHeight="1">
      <c r="A29" s="1516"/>
      <c r="B29" s="237"/>
      <c r="C29" s="240"/>
      <c r="D29" s="241"/>
      <c r="E29" s="240"/>
      <c r="F29" s="145"/>
    </row>
    <row r="30" spans="1:6" ht="24.95" customHeight="1">
      <c r="A30" s="1515"/>
      <c r="B30" s="237"/>
      <c r="C30" s="245"/>
      <c r="D30" s="246"/>
      <c r="E30" s="238"/>
      <c r="F30" s="145"/>
    </row>
    <row r="31" spans="1:6" ht="24.95" customHeight="1">
      <c r="A31" s="1515"/>
      <c r="B31" s="237"/>
      <c r="C31" s="253"/>
      <c r="D31" s="254"/>
      <c r="E31" s="257"/>
      <c r="F31" s="145"/>
    </row>
    <row r="32" spans="1:6" ht="24.95" customHeight="1">
      <c r="A32" s="1516"/>
      <c r="B32" s="237"/>
      <c r="C32" s="255"/>
      <c r="D32" s="256"/>
      <c r="E32" s="238"/>
      <c r="F32" s="145"/>
    </row>
    <row r="33" spans="1:6" ht="24.95" customHeight="1">
      <c r="A33" s="1516"/>
      <c r="B33" s="237"/>
      <c r="C33" s="240"/>
      <c r="D33" s="241"/>
      <c r="E33" s="242"/>
      <c r="F33" s="145"/>
    </row>
    <row r="34" spans="1:6" ht="24.95" customHeight="1">
      <c r="A34" s="1516"/>
      <c r="B34" s="237"/>
      <c r="C34" s="258"/>
      <c r="D34" s="256"/>
      <c r="E34" s="238"/>
      <c r="F34" s="145"/>
    </row>
    <row r="35" spans="1:6" s="130" customFormat="1" ht="24.95" customHeight="1">
      <c r="A35" s="1516"/>
      <c r="B35" s="237"/>
      <c r="C35" s="240"/>
      <c r="D35" s="241"/>
      <c r="E35" s="242"/>
      <c r="F35" s="259"/>
    </row>
    <row r="36" spans="1:6" s="130" customFormat="1" ht="24.95" customHeight="1">
      <c r="A36" s="1516"/>
      <c r="B36" s="237"/>
      <c r="C36" s="255"/>
      <c r="D36" s="256"/>
      <c r="E36" s="237"/>
      <c r="F36" s="144"/>
    </row>
    <row r="37" spans="1:6" s="130" customFormat="1" ht="24.95" customHeight="1">
      <c r="A37" s="1516"/>
      <c r="B37" s="237"/>
      <c r="C37" s="240"/>
      <c r="D37" s="241"/>
      <c r="E37" s="240"/>
      <c r="F37" s="144"/>
    </row>
    <row r="38" spans="1:6" s="130" customFormat="1" ht="24.95" customHeight="1">
      <c r="A38" s="1515"/>
      <c r="B38" s="237"/>
      <c r="C38" s="255"/>
      <c r="D38" s="256"/>
      <c r="E38" s="237"/>
      <c r="F38" s="144"/>
    </row>
    <row r="39" spans="1:6" s="130" customFormat="1" ht="24.95" customHeight="1">
      <c r="A39" s="1515"/>
      <c r="B39" s="237"/>
      <c r="C39" s="240"/>
      <c r="D39" s="241"/>
      <c r="E39" s="240"/>
      <c r="F39" s="144"/>
    </row>
    <row r="40" spans="1:6" s="130" customFormat="1" ht="24.95" customHeight="1">
      <c r="A40" s="1516"/>
      <c r="B40" s="237"/>
      <c r="C40" s="238"/>
      <c r="D40" s="238"/>
      <c r="E40" s="260"/>
      <c r="F40" s="144"/>
    </row>
    <row r="41" spans="1:6" ht="24.95" customHeight="1">
      <c r="A41" s="1516"/>
      <c r="B41" s="237"/>
      <c r="C41" s="240"/>
      <c r="D41" s="241"/>
      <c r="E41" s="261"/>
      <c r="F41" s="145"/>
    </row>
    <row r="42" spans="1:6" ht="21" customHeight="1">
      <c r="A42" s="131"/>
      <c r="B42" s="131"/>
      <c r="C42" s="132"/>
      <c r="D42" s="133"/>
    </row>
  </sheetData>
  <sheetProtection formatCells="0" formatColumns="0" formatRows="0" insertColumns="0" insertRows="0" insertHyperlinks="0" deleteColumns="0" deleteRows="0" sort="0" autoFilter="0" pivotTables="0"/>
  <mergeCells count="21">
    <mergeCell ref="H6:M10"/>
    <mergeCell ref="C4:D4"/>
    <mergeCell ref="A1:E1"/>
    <mergeCell ref="A6:A7"/>
    <mergeCell ref="A26:A27"/>
    <mergeCell ref="A24:A25"/>
    <mergeCell ref="A22:A23"/>
    <mergeCell ref="A20:A21"/>
    <mergeCell ref="A18:A19"/>
    <mergeCell ref="A16:A17"/>
    <mergeCell ref="A14:A15"/>
    <mergeCell ref="A12:A13"/>
    <mergeCell ref="A10:A11"/>
    <mergeCell ref="A30:A31"/>
    <mergeCell ref="A28:A29"/>
    <mergeCell ref="A4:B5"/>
    <mergeCell ref="A40:A41"/>
    <mergeCell ref="A38:A39"/>
    <mergeCell ref="A36:A37"/>
    <mergeCell ref="A34:A35"/>
    <mergeCell ref="A32:A33"/>
  </mergeCells>
  <phoneticPr fontId="16" type="noConversion"/>
  <pageMargins left="0.75" right="0.75" top="1" bottom="1" header="0.5" footer="0.5"/>
  <pageSetup paperSize="9" scale="68" orientation="portrait" r:id="rId1"/>
  <headerFooter alignWithMargins="0"/>
  <colBreaks count="1" manualBreakCount="1">
    <brk id="6" max="4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view="pageBreakPreview" zoomScale="85" zoomScaleNormal="100" zoomScaleSheetLayoutView="85" workbookViewId="0">
      <pane ySplit="6" topLeftCell="A7" activePane="bottomLeft" state="frozen"/>
      <selection activeCell="F1048544" sqref="F1048544"/>
      <selection pane="bottomLeft" activeCell="D16" sqref="D16"/>
    </sheetView>
  </sheetViews>
  <sheetFormatPr defaultRowHeight="13.5"/>
  <cols>
    <col min="1" max="1" width="5.77734375" style="175" customWidth="1"/>
    <col min="2" max="2" width="10.6640625" style="175" customWidth="1"/>
    <col min="3" max="3" width="26.109375" style="171" customWidth="1"/>
    <col min="4" max="4" width="22" style="171" customWidth="1"/>
    <col min="5" max="5" width="10.33203125" style="171" customWidth="1"/>
    <col min="6" max="6" width="11.44140625" style="176" customWidth="1"/>
    <col min="7" max="8" width="19.6640625" style="171" customWidth="1"/>
    <col min="9" max="9" width="10.5546875" style="171" customWidth="1"/>
    <col min="10" max="13" width="8.88671875" style="177" customWidth="1"/>
    <col min="14" max="14" width="10.44140625" style="177" customWidth="1"/>
    <col min="15" max="16" width="8.88671875" style="177" customWidth="1"/>
    <col min="17" max="16384" width="8.88671875" style="177"/>
  </cols>
  <sheetData>
    <row r="1" spans="1:16" s="157" customFormat="1" ht="21.75">
      <c r="A1" s="152" t="s">
        <v>260</v>
      </c>
      <c r="B1" s="153"/>
      <c r="C1" s="154"/>
      <c r="D1" s="154"/>
      <c r="E1" s="155"/>
      <c r="F1" s="156"/>
      <c r="G1" s="155"/>
      <c r="H1" s="155"/>
      <c r="I1" s="155"/>
    </row>
    <row r="2" spans="1:16" s="157" customFormat="1" ht="20.25">
      <c r="A2" s="158"/>
      <c r="B2" s="159"/>
      <c r="C2" s="160"/>
      <c r="D2" s="160"/>
      <c r="E2" s="161"/>
      <c r="F2" s="162"/>
      <c r="G2" s="163"/>
      <c r="H2" s="163"/>
      <c r="I2" s="161"/>
    </row>
    <row r="3" spans="1:16" s="157" customFormat="1" ht="14.25">
      <c r="A3" s="164" t="s">
        <v>446</v>
      </c>
      <c r="B3" s="164"/>
      <c r="C3" s="165"/>
      <c r="D3" s="165"/>
      <c r="E3" s="166"/>
      <c r="F3" s="167"/>
      <c r="G3" s="168"/>
      <c r="H3" s="168"/>
      <c r="I3" s="168"/>
    </row>
    <row r="4" spans="1:16" s="157" customFormat="1" ht="18.75">
      <c r="A4" s="1534" t="s">
        <v>447</v>
      </c>
      <c r="B4" s="1534"/>
      <c r="C4" s="1534"/>
      <c r="D4" s="1534"/>
      <c r="E4" s="169"/>
      <c r="F4" s="170"/>
      <c r="G4" s="168"/>
      <c r="H4" s="168"/>
      <c r="I4" s="168"/>
    </row>
    <row r="5" spans="1:16" s="157" customFormat="1">
      <c r="A5" s="158"/>
      <c r="B5" s="158"/>
      <c r="C5" s="171"/>
      <c r="D5" s="171"/>
      <c r="E5" s="168"/>
      <c r="F5" s="162"/>
      <c r="G5" s="168"/>
      <c r="H5" s="168"/>
      <c r="I5" s="168"/>
    </row>
    <row r="6" spans="1:16" s="172" customFormat="1">
      <c r="A6" s="158"/>
      <c r="B6" s="158"/>
      <c r="C6" s="171"/>
      <c r="D6" s="171"/>
      <c r="E6" s="168"/>
      <c r="F6" s="162"/>
      <c r="G6" s="168"/>
      <c r="H6" s="168"/>
      <c r="I6" s="168"/>
    </row>
    <row r="7" spans="1:16" s="173" customFormat="1" ht="23.25" customHeight="1" thickBot="1">
      <c r="A7" s="631" t="s">
        <v>731</v>
      </c>
      <c r="B7" s="632"/>
      <c r="C7" s="633"/>
      <c r="D7" s="171"/>
      <c r="E7" s="168"/>
      <c r="F7" s="162"/>
      <c r="G7" s="168"/>
      <c r="H7" s="168"/>
      <c r="I7" s="168"/>
    </row>
    <row r="8" spans="1:16" s="172" customFormat="1" ht="21.75" customHeight="1">
      <c r="A8" s="158"/>
      <c r="B8" s="158"/>
      <c r="C8" s="171"/>
      <c r="D8" s="171"/>
      <c r="E8" s="168"/>
      <c r="F8" s="162"/>
      <c r="G8" s="168"/>
      <c r="H8" s="168"/>
      <c r="I8" s="168"/>
      <c r="K8" s="1535" t="s">
        <v>261</v>
      </c>
      <c r="L8" s="1536"/>
      <c r="M8" s="1536"/>
      <c r="N8" s="1536"/>
      <c r="O8" s="1536"/>
      <c r="P8" s="1537"/>
    </row>
    <row r="9" spans="1:16" s="172" customFormat="1">
      <c r="A9" s="158"/>
      <c r="B9" s="158"/>
      <c r="C9" s="171"/>
      <c r="D9" s="171"/>
      <c r="E9" s="168"/>
      <c r="F9" s="162"/>
      <c r="G9" s="168"/>
      <c r="H9" s="168"/>
      <c r="I9" s="168"/>
      <c r="K9" s="1538"/>
      <c r="L9" s="1539"/>
      <c r="M9" s="1539"/>
      <c r="N9" s="1539"/>
      <c r="O9" s="1539"/>
      <c r="P9" s="1540"/>
    </row>
    <row r="10" spans="1:16" s="172" customFormat="1" ht="14.25" thickBot="1">
      <c r="A10" s="158"/>
      <c r="B10" s="158"/>
      <c r="C10" s="171"/>
      <c r="D10" s="171"/>
      <c r="E10" s="168"/>
      <c r="F10" s="162"/>
      <c r="G10" s="168"/>
      <c r="H10" s="168"/>
      <c r="I10" s="168"/>
      <c r="K10" s="1541"/>
      <c r="L10" s="1542"/>
      <c r="M10" s="1542"/>
      <c r="N10" s="1542"/>
      <c r="O10" s="1542"/>
      <c r="P10" s="1543"/>
    </row>
    <row r="11" spans="1:16" s="174" customFormat="1" ht="21.75" customHeight="1" thickBot="1">
      <c r="A11" s="158"/>
      <c r="B11" s="158"/>
      <c r="C11" s="171"/>
      <c r="D11" s="171"/>
      <c r="E11" s="168"/>
      <c r="F11" s="162"/>
      <c r="G11" s="168"/>
      <c r="H11" s="168"/>
      <c r="I11" s="168"/>
    </row>
    <row r="12" spans="1:16" s="172" customFormat="1">
      <c r="A12" s="158"/>
      <c r="B12" s="158"/>
      <c r="C12" s="171"/>
      <c r="D12" s="171"/>
      <c r="E12" s="168"/>
      <c r="F12" s="162"/>
      <c r="G12" s="168"/>
      <c r="H12" s="168"/>
      <c r="I12" s="168"/>
      <c r="K12" s="1544" t="s">
        <v>575</v>
      </c>
      <c r="L12" s="1545"/>
      <c r="M12" s="1545"/>
      <c r="N12" s="1545"/>
      <c r="O12" s="1545"/>
      <c r="P12" s="1546"/>
    </row>
    <row r="13" spans="1:16" s="172" customFormat="1">
      <c r="A13" s="158"/>
      <c r="B13" s="158"/>
      <c r="C13" s="171"/>
      <c r="D13" s="171"/>
      <c r="E13" s="168"/>
      <c r="F13" s="162"/>
      <c r="G13" s="168"/>
      <c r="H13" s="168"/>
      <c r="I13" s="168"/>
      <c r="K13" s="1547"/>
      <c r="L13" s="1548"/>
      <c r="M13" s="1548"/>
      <c r="N13" s="1548"/>
      <c r="O13" s="1548"/>
      <c r="P13" s="1549"/>
    </row>
    <row r="14" spans="1:16" s="172" customFormat="1">
      <c r="A14" s="158"/>
      <c r="B14" s="158"/>
      <c r="C14" s="171"/>
      <c r="D14" s="171"/>
      <c r="E14" s="168"/>
      <c r="F14" s="162"/>
      <c r="G14" s="168"/>
      <c r="H14" s="168"/>
      <c r="I14" s="168"/>
      <c r="K14" s="1547"/>
      <c r="L14" s="1548"/>
      <c r="M14" s="1548"/>
      <c r="N14" s="1548"/>
      <c r="O14" s="1548"/>
      <c r="P14" s="1549"/>
    </row>
    <row r="15" spans="1:16" s="172" customFormat="1">
      <c r="A15" s="158"/>
      <c r="B15" s="158"/>
      <c r="C15" s="171"/>
      <c r="D15" s="171"/>
      <c r="E15" s="168"/>
      <c r="F15" s="162"/>
      <c r="G15" s="168"/>
      <c r="H15" s="168"/>
      <c r="I15" s="168"/>
      <c r="K15" s="1547"/>
      <c r="L15" s="1548"/>
      <c r="M15" s="1548"/>
      <c r="N15" s="1548"/>
      <c r="O15" s="1548"/>
      <c r="P15" s="1549"/>
    </row>
    <row r="16" spans="1:16" s="172" customFormat="1" ht="14.25" thickBot="1">
      <c r="A16" s="158"/>
      <c r="B16" s="158"/>
      <c r="C16" s="171"/>
      <c r="D16" s="171"/>
      <c r="E16" s="168"/>
      <c r="F16" s="162"/>
      <c r="G16" s="168"/>
      <c r="H16" s="168"/>
      <c r="I16" s="168"/>
      <c r="K16" s="1550"/>
      <c r="L16" s="1551"/>
      <c r="M16" s="1551"/>
      <c r="N16" s="1551"/>
      <c r="O16" s="1551"/>
      <c r="P16" s="1552"/>
    </row>
    <row r="17" spans="1:9" s="172" customFormat="1">
      <c r="A17" s="158"/>
      <c r="B17" s="158"/>
      <c r="C17" s="171"/>
      <c r="D17" s="171"/>
      <c r="E17" s="168"/>
      <c r="F17" s="162"/>
      <c r="G17" s="168"/>
      <c r="H17" s="168"/>
      <c r="I17" s="168"/>
    </row>
    <row r="18" spans="1:9" s="174" customFormat="1" ht="22.5" customHeight="1">
      <c r="A18" s="158"/>
      <c r="B18" s="158"/>
      <c r="C18" s="171"/>
      <c r="D18" s="171"/>
      <c r="E18" s="168"/>
      <c r="F18" s="162"/>
      <c r="G18" s="168"/>
      <c r="H18" s="168"/>
      <c r="I18" s="168"/>
    </row>
    <row r="19" spans="1:9" s="172" customFormat="1" ht="19.5" customHeight="1">
      <c r="A19" s="158"/>
      <c r="B19" s="158"/>
      <c r="C19" s="171"/>
      <c r="D19" s="171"/>
      <c r="E19" s="168"/>
      <c r="F19" s="162"/>
      <c r="G19" s="168"/>
      <c r="H19" s="168"/>
      <c r="I19" s="168"/>
    </row>
    <row r="20" spans="1:9" s="172" customFormat="1">
      <c r="A20" s="158"/>
      <c r="B20" s="158"/>
      <c r="C20" s="171"/>
      <c r="D20" s="171"/>
      <c r="E20" s="168"/>
      <c r="F20" s="162"/>
      <c r="G20" s="168"/>
      <c r="H20" s="168"/>
      <c r="I20" s="168"/>
    </row>
    <row r="21" spans="1:9" s="172" customFormat="1">
      <c r="A21" s="158"/>
      <c r="B21" s="158"/>
      <c r="C21" s="171"/>
      <c r="D21" s="171"/>
      <c r="E21" s="168"/>
      <c r="F21" s="162"/>
      <c r="G21" s="168"/>
      <c r="H21" s="168"/>
      <c r="I21" s="168"/>
    </row>
    <row r="22" spans="1:9" s="172" customFormat="1">
      <c r="A22" s="158"/>
      <c r="B22" s="158"/>
      <c r="C22" s="171"/>
      <c r="D22" s="171"/>
      <c r="E22" s="168"/>
      <c r="F22" s="162"/>
      <c r="G22" s="168"/>
      <c r="H22" s="168"/>
      <c r="I22" s="168"/>
    </row>
  </sheetData>
  <mergeCells count="3">
    <mergeCell ref="A4:D4"/>
    <mergeCell ref="K8:P10"/>
    <mergeCell ref="K12:P16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59" fitToHeight="8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2"/>
  <sheetViews>
    <sheetView view="pageBreakPreview" zoomScale="85" zoomScaleNormal="100" zoomScaleSheetLayoutView="85" workbookViewId="0">
      <pane ySplit="5" topLeftCell="A6" activePane="bottomLeft" state="frozen"/>
      <selection activeCell="F1048544" sqref="F1048544"/>
      <selection pane="bottomLeft" activeCell="E13" sqref="E13"/>
    </sheetView>
  </sheetViews>
  <sheetFormatPr defaultRowHeight="13.5"/>
  <cols>
    <col min="1" max="1" width="5.21875" style="70" customWidth="1"/>
    <col min="2" max="2" width="8.5546875" style="77" customWidth="1"/>
    <col min="3" max="3" width="35" style="77" customWidth="1"/>
    <col min="4" max="4" width="45.5546875" style="77" customWidth="1"/>
    <col min="5" max="5" width="9.5546875" style="197" customWidth="1"/>
    <col min="6" max="9" width="8.88671875" style="60" customWidth="1"/>
    <col min="10" max="10" width="11" style="60" customWidth="1"/>
    <col min="11" max="16384" width="8.88671875" style="60"/>
  </cols>
  <sheetData>
    <row r="1" spans="1:10" s="19" customFormat="1" ht="25.5" customHeight="1">
      <c r="A1" s="39" t="s">
        <v>179</v>
      </c>
      <c r="B1" s="23"/>
      <c r="C1" s="47"/>
      <c r="D1" s="47"/>
      <c r="E1" s="194"/>
      <c r="F1" s="8"/>
      <c r="G1" s="8"/>
      <c r="H1" s="10"/>
    </row>
    <row r="2" spans="1:10" s="19" customFormat="1" ht="9" customHeight="1">
      <c r="A2" s="31"/>
      <c r="B2" s="48"/>
      <c r="C2" s="49"/>
      <c r="D2" s="23"/>
      <c r="E2" s="195"/>
      <c r="F2" s="14"/>
      <c r="G2" s="6"/>
      <c r="H2" s="14"/>
    </row>
    <row r="3" spans="1:10" s="19" customFormat="1" ht="21" customHeight="1">
      <c r="A3" s="1565" t="s">
        <v>699</v>
      </c>
      <c r="B3" s="1565"/>
      <c r="C3" s="1565"/>
      <c r="D3" s="50"/>
      <c r="E3" s="196"/>
    </row>
    <row r="4" spans="1:10" s="19" customFormat="1" ht="14.25" thickBot="1">
      <c r="A4" s="31"/>
      <c r="B4" s="23"/>
      <c r="C4" s="23"/>
      <c r="D4" s="23"/>
      <c r="E4" s="195"/>
    </row>
    <row r="5" spans="1:10" s="42" customFormat="1" ht="41.25" customHeight="1" thickBot="1">
      <c r="A5" s="1566" t="s">
        <v>26</v>
      </c>
      <c r="B5" s="1567"/>
      <c r="C5" s="391" t="s">
        <v>27</v>
      </c>
      <c r="D5" s="392" t="s">
        <v>28</v>
      </c>
      <c r="E5" s="392" t="s">
        <v>200</v>
      </c>
    </row>
    <row r="6" spans="1:10" s="77" customFormat="1" ht="36">
      <c r="A6" s="1563" t="s">
        <v>448</v>
      </c>
      <c r="B6" s="393" t="s">
        <v>449</v>
      </c>
      <c r="C6" s="394" t="s">
        <v>450</v>
      </c>
      <c r="D6" s="394" t="s">
        <v>451</v>
      </c>
      <c r="E6" s="395"/>
      <c r="G6" s="1553" t="s">
        <v>201</v>
      </c>
      <c r="H6" s="1554"/>
      <c r="I6" s="1554"/>
      <c r="J6" s="1555"/>
    </row>
    <row r="7" spans="1:10" s="77" customFormat="1">
      <c r="A7" s="1563"/>
      <c r="B7" s="357" t="s">
        <v>452</v>
      </c>
      <c r="C7" s="396" t="s">
        <v>453</v>
      </c>
      <c r="D7" s="396" t="s">
        <v>451</v>
      </c>
      <c r="E7" s="397"/>
      <c r="G7" s="1556"/>
      <c r="H7" s="1557"/>
      <c r="I7" s="1557"/>
      <c r="J7" s="1558"/>
    </row>
    <row r="8" spans="1:10" s="77" customFormat="1" ht="36">
      <c r="A8" s="1563"/>
      <c r="B8" s="357" t="s">
        <v>454</v>
      </c>
      <c r="C8" s="396" t="s">
        <v>450</v>
      </c>
      <c r="D8" s="396" t="s">
        <v>451</v>
      </c>
      <c r="E8" s="397"/>
      <c r="G8" s="1559"/>
      <c r="H8" s="1560"/>
      <c r="I8" s="1560"/>
      <c r="J8" s="1561"/>
    </row>
    <row r="9" spans="1:10" s="77" customFormat="1">
      <c r="A9" s="1563"/>
      <c r="B9" s="357" t="s">
        <v>455</v>
      </c>
      <c r="C9" s="398" t="s">
        <v>456</v>
      </c>
      <c r="D9" s="396" t="s">
        <v>451</v>
      </c>
      <c r="E9" s="397"/>
    </row>
    <row r="10" spans="1:10" s="77" customFormat="1" ht="93" customHeight="1">
      <c r="A10" s="1563"/>
      <c r="B10" s="357" t="s">
        <v>457</v>
      </c>
      <c r="C10" s="396" t="s">
        <v>458</v>
      </c>
      <c r="D10" s="396" t="s">
        <v>459</v>
      </c>
      <c r="E10" s="397"/>
    </row>
    <row r="11" spans="1:10" s="77" customFormat="1" ht="36">
      <c r="A11" s="1563"/>
      <c r="B11" s="357" t="s">
        <v>460</v>
      </c>
      <c r="C11" s="396" t="s">
        <v>461</v>
      </c>
      <c r="D11" s="396" t="s">
        <v>451</v>
      </c>
      <c r="E11" s="397"/>
    </row>
    <row r="12" spans="1:10" s="77" customFormat="1" ht="48">
      <c r="A12" s="1563"/>
      <c r="B12" s="357" t="s">
        <v>262</v>
      </c>
      <c r="C12" s="396" t="s">
        <v>462</v>
      </c>
      <c r="D12" s="396" t="s">
        <v>451</v>
      </c>
      <c r="E12" s="397"/>
    </row>
    <row r="13" spans="1:10" s="77" customFormat="1" ht="36">
      <c r="A13" s="1563"/>
      <c r="B13" s="357" t="s">
        <v>463</v>
      </c>
      <c r="C13" s="396" t="s">
        <v>461</v>
      </c>
      <c r="D13" s="396" t="s">
        <v>451</v>
      </c>
      <c r="E13" s="397"/>
    </row>
    <row r="14" spans="1:10" s="77" customFormat="1" ht="36">
      <c r="A14" s="1563"/>
      <c r="B14" s="357" t="s">
        <v>464</v>
      </c>
      <c r="C14" s="396" t="s">
        <v>461</v>
      </c>
      <c r="D14" s="396" t="s">
        <v>451</v>
      </c>
      <c r="E14" s="397"/>
    </row>
    <row r="15" spans="1:10" s="77" customFormat="1" ht="36">
      <c r="A15" s="1563"/>
      <c r="B15" s="357" t="s">
        <v>263</v>
      </c>
      <c r="C15" s="396" t="s">
        <v>461</v>
      </c>
      <c r="D15" s="396" t="s">
        <v>451</v>
      </c>
      <c r="E15" s="399"/>
    </row>
    <row r="16" spans="1:10" s="77" customFormat="1" ht="48">
      <c r="A16" s="1563"/>
      <c r="B16" s="357" t="s">
        <v>465</v>
      </c>
      <c r="C16" s="396" t="s">
        <v>466</v>
      </c>
      <c r="D16" s="396" t="s">
        <v>451</v>
      </c>
      <c r="E16" s="397"/>
    </row>
    <row r="17" spans="1:5" s="77" customFormat="1" ht="36">
      <c r="A17" s="1563"/>
      <c r="B17" s="357" t="s">
        <v>467</v>
      </c>
      <c r="C17" s="396" t="s">
        <v>461</v>
      </c>
      <c r="D17" s="396" t="s">
        <v>451</v>
      </c>
      <c r="E17" s="397"/>
    </row>
    <row r="18" spans="1:5" s="77" customFormat="1" ht="36">
      <c r="A18" s="1563"/>
      <c r="B18" s="357" t="s">
        <v>468</v>
      </c>
      <c r="C18" s="396" t="s">
        <v>461</v>
      </c>
      <c r="D18" s="396" t="s">
        <v>451</v>
      </c>
      <c r="E18" s="397"/>
    </row>
    <row r="19" spans="1:5" s="77" customFormat="1" ht="36">
      <c r="A19" s="1563"/>
      <c r="B19" s="357" t="s">
        <v>469</v>
      </c>
      <c r="C19" s="396" t="s">
        <v>461</v>
      </c>
      <c r="D19" s="396" t="s">
        <v>451</v>
      </c>
      <c r="E19" s="356"/>
    </row>
    <row r="20" spans="1:5" s="77" customFormat="1">
      <c r="A20" s="1563"/>
      <c r="B20" s="357" t="s">
        <v>264</v>
      </c>
      <c r="C20" s="400" t="s">
        <v>470</v>
      </c>
      <c r="D20" s="396" t="s">
        <v>451</v>
      </c>
      <c r="E20" s="401"/>
    </row>
    <row r="21" spans="1:5" s="77" customFormat="1" ht="36">
      <c r="A21" s="1563"/>
      <c r="B21" s="357" t="s">
        <v>471</v>
      </c>
      <c r="C21" s="396" t="s">
        <v>461</v>
      </c>
      <c r="D21" s="396" t="s">
        <v>451</v>
      </c>
      <c r="E21" s="401"/>
    </row>
    <row r="22" spans="1:5" s="77" customFormat="1" ht="87" customHeight="1">
      <c r="A22" s="1563"/>
      <c r="B22" s="357" t="s">
        <v>472</v>
      </c>
      <c r="C22" s="396" t="s">
        <v>473</v>
      </c>
      <c r="D22" s="396" t="s">
        <v>474</v>
      </c>
      <c r="E22" s="402"/>
    </row>
    <row r="23" spans="1:5" s="77" customFormat="1" ht="80.25" customHeight="1">
      <c r="A23" s="1563"/>
      <c r="B23" s="357" t="s">
        <v>265</v>
      </c>
      <c r="C23" s="396" t="s">
        <v>475</v>
      </c>
      <c r="D23" s="396" t="s">
        <v>476</v>
      </c>
      <c r="E23" s="356"/>
    </row>
    <row r="24" spans="1:5" s="77" customFormat="1" ht="36">
      <c r="A24" s="1563"/>
      <c r="B24" s="357" t="s">
        <v>477</v>
      </c>
      <c r="C24" s="396" t="s">
        <v>478</v>
      </c>
      <c r="D24" s="403" t="s">
        <v>479</v>
      </c>
      <c r="E24" s="404"/>
    </row>
    <row r="25" spans="1:5" s="77" customFormat="1" ht="83.25" customHeight="1">
      <c r="A25" s="1563"/>
      <c r="B25" s="357" t="s">
        <v>480</v>
      </c>
      <c r="C25" s="396" t="s">
        <v>481</v>
      </c>
      <c r="D25" s="396" t="s">
        <v>482</v>
      </c>
      <c r="E25" s="356"/>
    </row>
    <row r="26" spans="1:5" s="77" customFormat="1" ht="77.25" customHeight="1" thickBot="1">
      <c r="A26" s="1564"/>
      <c r="B26" s="357" t="s">
        <v>483</v>
      </c>
      <c r="C26" s="396" t="s">
        <v>484</v>
      </c>
      <c r="D26" s="396" t="s">
        <v>482</v>
      </c>
      <c r="E26" s="356"/>
    </row>
    <row r="27" spans="1:5" s="77" customFormat="1" ht="72">
      <c r="A27" s="1562" t="s">
        <v>485</v>
      </c>
      <c r="B27" s="393" t="s">
        <v>486</v>
      </c>
      <c r="C27" s="405" t="s">
        <v>487</v>
      </c>
      <c r="D27" s="405" t="s">
        <v>488</v>
      </c>
      <c r="E27" s="406"/>
    </row>
    <row r="28" spans="1:5" s="77" customFormat="1" ht="36">
      <c r="A28" s="1563"/>
      <c r="B28" s="357" t="s">
        <v>489</v>
      </c>
      <c r="C28" s="398" t="s">
        <v>490</v>
      </c>
      <c r="D28" s="398" t="s">
        <v>479</v>
      </c>
      <c r="E28" s="406"/>
    </row>
    <row r="29" spans="1:5" s="77" customFormat="1" ht="36">
      <c r="A29" s="1563"/>
      <c r="B29" s="357" t="s">
        <v>491</v>
      </c>
      <c r="C29" s="396" t="s">
        <v>492</v>
      </c>
      <c r="D29" s="396" t="s">
        <v>493</v>
      </c>
      <c r="E29" s="356"/>
    </row>
    <row r="30" spans="1:5" s="77" customFormat="1" ht="90" customHeight="1" thickBot="1">
      <c r="A30" s="1564"/>
      <c r="B30" s="407" t="s">
        <v>494</v>
      </c>
      <c r="C30" s="408" t="s">
        <v>495</v>
      </c>
      <c r="D30" s="408" t="s">
        <v>496</v>
      </c>
      <c r="E30" s="409"/>
    </row>
    <row r="31" spans="1:5">
      <c r="A31" s="388"/>
      <c r="B31" s="389"/>
      <c r="C31" s="389"/>
      <c r="D31" s="389"/>
      <c r="E31" s="390"/>
    </row>
    <row r="32" spans="1:5">
      <c r="A32" s="388"/>
      <c r="B32" s="389"/>
      <c r="C32" s="389"/>
      <c r="D32" s="389"/>
      <c r="E32" s="390"/>
    </row>
    <row r="33" spans="1:5">
      <c r="A33" s="388"/>
      <c r="B33" s="389"/>
      <c r="C33" s="389"/>
      <c r="D33" s="389"/>
      <c r="E33" s="390"/>
    </row>
    <row r="34" spans="1:5">
      <c r="A34" s="388"/>
      <c r="B34" s="389"/>
      <c r="C34" s="389"/>
      <c r="D34" s="389"/>
      <c r="E34" s="390"/>
    </row>
    <row r="35" spans="1:5">
      <c r="A35" s="388"/>
      <c r="B35" s="389"/>
      <c r="C35" s="389"/>
      <c r="D35" s="389"/>
      <c r="E35" s="390"/>
    </row>
    <row r="36" spans="1:5">
      <c r="A36" s="388"/>
      <c r="B36" s="389"/>
      <c r="C36" s="389"/>
      <c r="D36" s="389"/>
      <c r="E36" s="390"/>
    </row>
    <row r="37" spans="1:5">
      <c r="A37" s="388"/>
      <c r="B37" s="389"/>
      <c r="C37" s="389"/>
      <c r="D37" s="389"/>
      <c r="E37" s="390"/>
    </row>
    <row r="38" spans="1:5">
      <c r="A38" s="388"/>
      <c r="B38" s="389"/>
      <c r="C38" s="389"/>
      <c r="D38" s="389"/>
      <c r="E38" s="390"/>
    </row>
    <row r="39" spans="1:5">
      <c r="A39" s="388"/>
      <c r="B39" s="389"/>
      <c r="C39" s="389"/>
      <c r="D39" s="389"/>
      <c r="E39" s="390"/>
    </row>
    <row r="40" spans="1:5">
      <c r="A40" s="388"/>
      <c r="B40" s="389"/>
      <c r="C40" s="389"/>
      <c r="D40" s="389"/>
      <c r="E40" s="390"/>
    </row>
    <row r="41" spans="1:5">
      <c r="A41" s="388"/>
      <c r="B41" s="389"/>
      <c r="C41" s="389"/>
      <c r="D41" s="389"/>
      <c r="E41" s="390"/>
    </row>
    <row r="42" spans="1:5">
      <c r="A42" s="388"/>
      <c r="B42" s="389"/>
      <c r="C42" s="389"/>
      <c r="D42" s="389"/>
      <c r="E42" s="390"/>
    </row>
    <row r="43" spans="1:5">
      <c r="A43" s="388"/>
      <c r="B43" s="389"/>
      <c r="C43" s="389"/>
      <c r="D43" s="389"/>
      <c r="E43" s="390"/>
    </row>
    <row r="44" spans="1:5">
      <c r="A44" s="388"/>
      <c r="B44" s="389"/>
      <c r="C44" s="389"/>
      <c r="D44" s="389"/>
      <c r="E44" s="390"/>
    </row>
    <row r="45" spans="1:5">
      <c r="A45" s="388"/>
      <c r="B45" s="389"/>
      <c r="C45" s="389"/>
      <c r="D45" s="389"/>
      <c r="E45" s="390"/>
    </row>
    <row r="46" spans="1:5">
      <c r="A46" s="388"/>
      <c r="B46" s="389"/>
      <c r="C46" s="389"/>
      <c r="D46" s="389"/>
      <c r="E46" s="390"/>
    </row>
    <row r="47" spans="1:5">
      <c r="A47" s="388"/>
      <c r="B47" s="389"/>
      <c r="C47" s="389"/>
      <c r="D47" s="389"/>
      <c r="E47" s="390"/>
    </row>
    <row r="48" spans="1:5">
      <c r="A48" s="388"/>
      <c r="B48" s="389"/>
      <c r="C48" s="389"/>
      <c r="D48" s="389"/>
      <c r="E48" s="390"/>
    </row>
    <row r="49" spans="1:5">
      <c r="A49" s="388"/>
      <c r="B49" s="389"/>
      <c r="C49" s="389"/>
      <c r="D49" s="389"/>
      <c r="E49" s="390"/>
    </row>
    <row r="50" spans="1:5">
      <c r="A50" s="388"/>
      <c r="B50" s="389"/>
      <c r="C50" s="389"/>
      <c r="D50" s="389"/>
      <c r="E50" s="390"/>
    </row>
    <row r="51" spans="1:5">
      <c r="A51" s="388"/>
      <c r="B51" s="389"/>
      <c r="C51" s="389"/>
      <c r="D51" s="389"/>
      <c r="E51" s="390"/>
    </row>
    <row r="52" spans="1:5">
      <c r="A52" s="388"/>
      <c r="B52" s="389"/>
      <c r="C52" s="389"/>
      <c r="D52" s="389"/>
      <c r="E52" s="390"/>
    </row>
    <row r="53" spans="1:5">
      <c r="A53" s="388"/>
      <c r="B53" s="389"/>
      <c r="C53" s="389"/>
      <c r="D53" s="389"/>
      <c r="E53" s="390"/>
    </row>
    <row r="54" spans="1:5">
      <c r="A54" s="388"/>
      <c r="B54" s="389"/>
      <c r="C54" s="389"/>
      <c r="D54" s="389"/>
      <c r="E54" s="390"/>
    </row>
    <row r="55" spans="1:5">
      <c r="A55" s="388"/>
      <c r="B55" s="389"/>
      <c r="C55" s="389"/>
      <c r="D55" s="389"/>
      <c r="E55" s="390"/>
    </row>
    <row r="56" spans="1:5">
      <c r="A56" s="388"/>
      <c r="B56" s="389"/>
      <c r="C56" s="389"/>
      <c r="D56" s="389"/>
      <c r="E56" s="390"/>
    </row>
    <row r="57" spans="1:5">
      <c r="A57" s="388"/>
      <c r="B57" s="389"/>
      <c r="C57" s="389"/>
      <c r="D57" s="389"/>
      <c r="E57" s="390"/>
    </row>
    <row r="58" spans="1:5">
      <c r="A58" s="388"/>
      <c r="B58" s="389"/>
      <c r="C58" s="389"/>
      <c r="D58" s="389"/>
      <c r="E58" s="390"/>
    </row>
    <row r="59" spans="1:5">
      <c r="A59" s="388"/>
      <c r="B59" s="389"/>
      <c r="C59" s="389"/>
      <c r="D59" s="389"/>
      <c r="E59" s="390"/>
    </row>
    <row r="60" spans="1:5">
      <c r="A60" s="388"/>
      <c r="B60" s="389"/>
      <c r="C60" s="389"/>
      <c r="D60" s="389"/>
      <c r="E60" s="390"/>
    </row>
    <row r="61" spans="1:5">
      <c r="A61" s="388"/>
      <c r="B61" s="389"/>
      <c r="C61" s="389"/>
      <c r="D61" s="389"/>
      <c r="E61" s="390"/>
    </row>
    <row r="62" spans="1:5">
      <c r="A62" s="388"/>
      <c r="B62" s="389"/>
      <c r="C62" s="389"/>
      <c r="D62" s="389"/>
      <c r="E62" s="390"/>
    </row>
    <row r="63" spans="1:5">
      <c r="A63" s="388"/>
      <c r="B63" s="389"/>
      <c r="C63" s="389"/>
      <c r="D63" s="389"/>
      <c r="E63" s="390"/>
    </row>
    <row r="64" spans="1:5">
      <c r="A64" s="388"/>
      <c r="B64" s="389"/>
      <c r="C64" s="389"/>
      <c r="D64" s="389"/>
      <c r="E64" s="390"/>
    </row>
    <row r="65" spans="1:5">
      <c r="A65" s="388"/>
      <c r="B65" s="389"/>
      <c r="C65" s="389"/>
      <c r="D65" s="389"/>
      <c r="E65" s="390"/>
    </row>
    <row r="66" spans="1:5">
      <c r="A66" s="388"/>
      <c r="B66" s="389"/>
      <c r="C66" s="389"/>
      <c r="D66" s="389"/>
      <c r="E66" s="390"/>
    </row>
    <row r="67" spans="1:5">
      <c r="A67" s="388"/>
      <c r="B67" s="389"/>
      <c r="C67" s="389"/>
      <c r="D67" s="389"/>
      <c r="E67" s="390"/>
    </row>
    <row r="68" spans="1:5">
      <c r="A68" s="388"/>
      <c r="B68" s="389"/>
      <c r="C68" s="389"/>
      <c r="D68" s="389"/>
      <c r="E68" s="390"/>
    </row>
    <row r="69" spans="1:5">
      <c r="A69" s="388"/>
      <c r="B69" s="389"/>
      <c r="C69" s="389"/>
      <c r="D69" s="389"/>
      <c r="E69" s="390"/>
    </row>
    <row r="70" spans="1:5">
      <c r="A70" s="388"/>
      <c r="B70" s="389"/>
      <c r="C70" s="389"/>
      <c r="D70" s="389"/>
      <c r="E70" s="390"/>
    </row>
    <row r="71" spans="1:5">
      <c r="A71" s="388"/>
      <c r="B71" s="389"/>
      <c r="C71" s="389"/>
      <c r="D71" s="389"/>
      <c r="E71" s="390"/>
    </row>
    <row r="72" spans="1:5">
      <c r="A72" s="388"/>
      <c r="B72" s="389"/>
      <c r="C72" s="389"/>
      <c r="D72" s="389"/>
      <c r="E72" s="390"/>
    </row>
    <row r="73" spans="1:5">
      <c r="A73" s="388"/>
      <c r="B73" s="389"/>
      <c r="C73" s="389"/>
      <c r="D73" s="389"/>
      <c r="E73" s="390"/>
    </row>
    <row r="74" spans="1:5">
      <c r="A74" s="388"/>
      <c r="B74" s="389"/>
      <c r="C74" s="389"/>
      <c r="D74" s="389"/>
      <c r="E74" s="390"/>
    </row>
    <row r="75" spans="1:5">
      <c r="A75" s="388"/>
      <c r="B75" s="389"/>
      <c r="C75" s="389"/>
      <c r="D75" s="389"/>
      <c r="E75" s="390"/>
    </row>
    <row r="76" spans="1:5">
      <c r="A76" s="388"/>
      <c r="B76" s="389"/>
      <c r="C76" s="389"/>
      <c r="D76" s="389"/>
      <c r="E76" s="390"/>
    </row>
    <row r="77" spans="1:5">
      <c r="A77" s="388"/>
      <c r="B77" s="389"/>
      <c r="C77" s="389"/>
      <c r="D77" s="389"/>
      <c r="E77" s="390"/>
    </row>
    <row r="78" spans="1:5">
      <c r="A78" s="388"/>
      <c r="B78" s="389"/>
      <c r="C78" s="389"/>
      <c r="D78" s="389"/>
      <c r="E78" s="390"/>
    </row>
    <row r="79" spans="1:5">
      <c r="A79" s="388"/>
      <c r="B79" s="389"/>
      <c r="C79" s="389"/>
      <c r="D79" s="389"/>
      <c r="E79" s="390"/>
    </row>
    <row r="80" spans="1:5">
      <c r="A80" s="388"/>
      <c r="B80" s="389"/>
      <c r="C80" s="389"/>
      <c r="D80" s="389"/>
      <c r="E80" s="390"/>
    </row>
    <row r="81" spans="1:5">
      <c r="A81" s="388"/>
      <c r="B81" s="389"/>
      <c r="C81" s="389"/>
      <c r="D81" s="389"/>
      <c r="E81" s="390"/>
    </row>
    <row r="82" spans="1:5">
      <c r="A82" s="388"/>
      <c r="B82" s="389"/>
      <c r="C82" s="389"/>
      <c r="D82" s="389"/>
      <c r="E82" s="390"/>
    </row>
    <row r="83" spans="1:5">
      <c r="A83" s="388"/>
      <c r="B83" s="389"/>
      <c r="C83" s="389"/>
      <c r="D83" s="389"/>
      <c r="E83" s="390"/>
    </row>
    <row r="84" spans="1:5">
      <c r="A84" s="388"/>
      <c r="B84" s="389"/>
      <c r="C84" s="389"/>
      <c r="D84" s="389"/>
      <c r="E84" s="390"/>
    </row>
    <row r="85" spans="1:5">
      <c r="A85" s="388"/>
      <c r="B85" s="389"/>
      <c r="C85" s="389"/>
      <c r="D85" s="389"/>
      <c r="E85" s="390"/>
    </row>
    <row r="86" spans="1:5">
      <c r="A86" s="388"/>
      <c r="B86" s="389"/>
      <c r="C86" s="389"/>
      <c r="D86" s="389"/>
      <c r="E86" s="390"/>
    </row>
    <row r="87" spans="1:5">
      <c r="A87" s="388"/>
      <c r="B87" s="389"/>
      <c r="C87" s="389"/>
      <c r="D87" s="389"/>
      <c r="E87" s="390"/>
    </row>
    <row r="88" spans="1:5">
      <c r="A88" s="388"/>
      <c r="B88" s="389"/>
      <c r="C88" s="389"/>
      <c r="D88" s="389"/>
      <c r="E88" s="390"/>
    </row>
    <row r="89" spans="1:5">
      <c r="A89" s="388"/>
      <c r="B89" s="389"/>
      <c r="C89" s="389"/>
      <c r="D89" s="389"/>
      <c r="E89" s="390"/>
    </row>
    <row r="90" spans="1:5">
      <c r="A90" s="388"/>
      <c r="B90" s="389"/>
      <c r="C90" s="389"/>
      <c r="D90" s="389"/>
      <c r="E90" s="390"/>
    </row>
    <row r="91" spans="1:5">
      <c r="A91" s="388"/>
      <c r="B91" s="389"/>
      <c r="C91" s="389"/>
      <c r="D91" s="389"/>
      <c r="E91" s="390"/>
    </row>
    <row r="92" spans="1:5">
      <c r="A92" s="388"/>
      <c r="B92" s="389"/>
      <c r="C92" s="389"/>
      <c r="D92" s="389"/>
      <c r="E92" s="390"/>
    </row>
    <row r="93" spans="1:5">
      <c r="A93" s="388"/>
      <c r="B93" s="389"/>
      <c r="C93" s="389"/>
      <c r="D93" s="389"/>
      <c r="E93" s="390"/>
    </row>
    <row r="94" spans="1:5">
      <c r="A94" s="388"/>
      <c r="B94" s="389"/>
      <c r="C94" s="389"/>
      <c r="D94" s="389"/>
      <c r="E94" s="390"/>
    </row>
    <row r="95" spans="1:5">
      <c r="A95" s="388"/>
      <c r="B95" s="389"/>
      <c r="C95" s="389"/>
      <c r="D95" s="389"/>
      <c r="E95" s="390"/>
    </row>
    <row r="96" spans="1:5">
      <c r="A96" s="388"/>
      <c r="B96" s="389"/>
      <c r="C96" s="389"/>
      <c r="D96" s="389"/>
      <c r="E96" s="390"/>
    </row>
    <row r="97" spans="1:5">
      <c r="A97" s="388"/>
      <c r="B97" s="389"/>
      <c r="C97" s="389"/>
      <c r="D97" s="389"/>
      <c r="E97" s="390"/>
    </row>
    <row r="98" spans="1:5">
      <c r="A98" s="388"/>
      <c r="B98" s="389"/>
      <c r="C98" s="389"/>
      <c r="D98" s="389"/>
      <c r="E98" s="390"/>
    </row>
    <row r="99" spans="1:5">
      <c r="A99" s="388"/>
      <c r="B99" s="389"/>
      <c r="C99" s="389"/>
      <c r="D99" s="389"/>
      <c r="E99" s="390"/>
    </row>
    <row r="100" spans="1:5">
      <c r="A100" s="388"/>
      <c r="B100" s="389"/>
      <c r="C100" s="389"/>
      <c r="D100" s="389"/>
      <c r="E100" s="390"/>
    </row>
    <row r="101" spans="1:5">
      <c r="A101" s="388"/>
      <c r="B101" s="389"/>
      <c r="C101" s="389"/>
      <c r="D101" s="389"/>
      <c r="E101" s="390"/>
    </row>
    <row r="102" spans="1:5">
      <c r="A102" s="388"/>
      <c r="B102" s="389"/>
      <c r="C102" s="389"/>
      <c r="D102" s="389"/>
      <c r="E102" s="390"/>
    </row>
    <row r="103" spans="1:5">
      <c r="A103" s="388"/>
      <c r="B103" s="389"/>
      <c r="C103" s="389"/>
      <c r="D103" s="389"/>
      <c r="E103" s="390"/>
    </row>
    <row r="104" spans="1:5">
      <c r="A104" s="388"/>
      <c r="B104" s="389"/>
      <c r="C104" s="389"/>
      <c r="D104" s="389"/>
      <c r="E104" s="390"/>
    </row>
    <row r="105" spans="1:5">
      <c r="A105" s="388"/>
      <c r="B105" s="389"/>
      <c r="C105" s="389"/>
      <c r="D105" s="389"/>
      <c r="E105" s="390"/>
    </row>
    <row r="106" spans="1:5">
      <c r="A106" s="388"/>
      <c r="B106" s="389"/>
      <c r="C106" s="389"/>
      <c r="D106" s="389"/>
      <c r="E106" s="390"/>
    </row>
    <row r="107" spans="1:5">
      <c r="A107" s="388"/>
      <c r="B107" s="389"/>
      <c r="C107" s="389"/>
      <c r="D107" s="389"/>
      <c r="E107" s="390"/>
    </row>
    <row r="108" spans="1:5">
      <c r="A108" s="388"/>
      <c r="B108" s="389"/>
      <c r="C108" s="389"/>
      <c r="D108" s="389"/>
      <c r="E108" s="390"/>
    </row>
    <row r="109" spans="1:5">
      <c r="A109" s="388"/>
      <c r="B109" s="389"/>
      <c r="C109" s="389"/>
      <c r="D109" s="389"/>
      <c r="E109" s="390"/>
    </row>
    <row r="110" spans="1:5">
      <c r="A110" s="388"/>
      <c r="B110" s="389"/>
      <c r="C110" s="389"/>
      <c r="D110" s="389"/>
      <c r="E110" s="390"/>
    </row>
    <row r="111" spans="1:5">
      <c r="A111" s="388"/>
      <c r="B111" s="389"/>
      <c r="C111" s="389"/>
      <c r="D111" s="389"/>
      <c r="E111" s="390"/>
    </row>
    <row r="112" spans="1:5">
      <c r="A112" s="388"/>
      <c r="B112" s="389"/>
      <c r="C112" s="389"/>
      <c r="D112" s="389"/>
      <c r="E112" s="390"/>
    </row>
    <row r="113" spans="1:5">
      <c r="A113" s="388"/>
      <c r="B113" s="389"/>
      <c r="C113" s="389"/>
      <c r="D113" s="389"/>
      <c r="E113" s="390"/>
    </row>
    <row r="114" spans="1:5">
      <c r="A114" s="388"/>
      <c r="B114" s="389"/>
      <c r="C114" s="389"/>
      <c r="D114" s="389"/>
      <c r="E114" s="390"/>
    </row>
    <row r="115" spans="1:5">
      <c r="A115" s="388"/>
      <c r="B115" s="389"/>
      <c r="C115" s="389"/>
      <c r="D115" s="389"/>
      <c r="E115" s="390"/>
    </row>
    <row r="116" spans="1:5">
      <c r="A116" s="388"/>
      <c r="B116" s="389"/>
      <c r="C116" s="389"/>
      <c r="D116" s="389"/>
      <c r="E116" s="390"/>
    </row>
    <row r="117" spans="1:5">
      <c r="A117" s="388"/>
      <c r="B117" s="389"/>
      <c r="C117" s="389"/>
      <c r="D117" s="389"/>
      <c r="E117" s="390"/>
    </row>
    <row r="118" spans="1:5">
      <c r="A118" s="388"/>
      <c r="B118" s="389"/>
      <c r="C118" s="389"/>
      <c r="D118" s="389"/>
      <c r="E118" s="390"/>
    </row>
    <row r="119" spans="1:5">
      <c r="A119" s="388"/>
      <c r="B119" s="389"/>
      <c r="C119" s="389"/>
      <c r="D119" s="389"/>
      <c r="E119" s="390"/>
    </row>
    <row r="120" spans="1:5">
      <c r="A120" s="388"/>
      <c r="B120" s="389"/>
      <c r="C120" s="389"/>
      <c r="D120" s="389"/>
      <c r="E120" s="390"/>
    </row>
    <row r="121" spans="1:5">
      <c r="A121" s="388"/>
      <c r="B121" s="389"/>
      <c r="C121" s="389"/>
      <c r="D121" s="389"/>
      <c r="E121" s="390"/>
    </row>
    <row r="122" spans="1:5">
      <c r="A122" s="388"/>
      <c r="B122" s="389"/>
      <c r="C122" s="389"/>
      <c r="D122" s="389"/>
      <c r="E122" s="390"/>
    </row>
  </sheetData>
  <mergeCells count="5">
    <mergeCell ref="G6:J8"/>
    <mergeCell ref="A27:A30"/>
    <mergeCell ref="A3:C3"/>
    <mergeCell ref="A5:B5"/>
    <mergeCell ref="A6:A26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68" orientation="portrait" r:id="rId1"/>
  <headerFooter alignWithMargins="0"/>
  <rowBreaks count="1" manualBreakCount="1">
    <brk id="24" max="10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F39"/>
  <sheetViews>
    <sheetView view="pageBreakPreview" zoomScale="85" zoomScaleNormal="100" zoomScaleSheetLayoutView="85" workbookViewId="0">
      <pane ySplit="6" topLeftCell="A7" activePane="bottomLeft" state="frozen"/>
      <selection activeCell="F1048544" sqref="F1048544"/>
      <selection pane="bottomLeft" sqref="A1:XFD1048576"/>
    </sheetView>
  </sheetViews>
  <sheetFormatPr defaultRowHeight="13.5"/>
  <cols>
    <col min="1" max="6" width="9" style="972" customWidth="1"/>
    <col min="7" max="7" width="9" style="1069" customWidth="1"/>
    <col min="8" max="8" width="9" style="1070" customWidth="1"/>
    <col min="9" max="13" width="9" style="972" customWidth="1"/>
    <col min="14" max="14" width="9" style="1070" customWidth="1"/>
    <col min="15" max="16" width="9" style="972" customWidth="1"/>
    <col min="17" max="17" width="8.88671875" style="970"/>
    <col min="18" max="18" width="9.77734375" style="971" bestFit="1" customWidth="1"/>
    <col min="19" max="27" width="9.77734375" style="971" customWidth="1"/>
    <col min="28" max="16384" width="8.88671875" style="972"/>
  </cols>
  <sheetData>
    <row r="1" spans="1:32" s="961" customFormat="1" ht="26.25">
      <c r="A1" s="1470" t="s">
        <v>1059</v>
      </c>
      <c r="B1" s="1470"/>
      <c r="C1" s="1470"/>
      <c r="D1" s="1470"/>
      <c r="E1" s="1470"/>
      <c r="F1" s="1470"/>
      <c r="G1" s="1470"/>
      <c r="H1" s="1470"/>
      <c r="I1" s="1470"/>
      <c r="J1" s="1470"/>
      <c r="K1" s="1470"/>
      <c r="L1" s="1470"/>
      <c r="M1" s="1470"/>
      <c r="N1" s="1470"/>
      <c r="O1" s="1470"/>
      <c r="P1" s="958"/>
      <c r="Q1" s="959"/>
      <c r="R1" s="960"/>
      <c r="S1" s="960"/>
      <c r="T1" s="960"/>
      <c r="U1" s="960"/>
      <c r="V1" s="960"/>
      <c r="W1" s="960"/>
      <c r="X1" s="960"/>
      <c r="Y1" s="960"/>
      <c r="Z1" s="960"/>
      <c r="AA1" s="960"/>
      <c r="AB1" s="958"/>
      <c r="AC1" s="958"/>
    </row>
    <row r="2" spans="1:32" s="961" customFormat="1" ht="25.5">
      <c r="A2" s="1288" t="s">
        <v>544</v>
      </c>
      <c r="B2" s="1288"/>
      <c r="C2" s="1288"/>
      <c r="D2" s="1288"/>
      <c r="E2" s="1288"/>
      <c r="F2" s="1288"/>
      <c r="G2" s="962"/>
      <c r="H2" s="963"/>
      <c r="I2" s="958"/>
      <c r="J2" s="958"/>
      <c r="K2" s="958"/>
      <c r="L2" s="958"/>
      <c r="M2" s="962"/>
      <c r="N2" s="963"/>
      <c r="O2" s="958"/>
      <c r="P2" s="958"/>
      <c r="Q2" s="959"/>
      <c r="R2" s="960"/>
      <c r="S2" s="960"/>
      <c r="T2" s="960"/>
      <c r="U2" s="960"/>
      <c r="V2" s="960"/>
      <c r="W2" s="960"/>
      <c r="X2" s="960"/>
      <c r="Y2" s="960"/>
      <c r="Z2" s="960"/>
      <c r="AA2" s="960"/>
      <c r="AB2" s="958"/>
      <c r="AC2" s="958"/>
    </row>
    <row r="3" spans="1:32" s="961" customFormat="1" ht="14.25" thickBot="1">
      <c r="G3" s="964"/>
      <c r="H3" s="965"/>
      <c r="N3" s="965"/>
      <c r="Q3" s="966"/>
      <c r="R3" s="967"/>
      <c r="S3" s="967"/>
      <c r="T3" s="967"/>
      <c r="U3" s="967"/>
      <c r="V3" s="967"/>
      <c r="W3" s="967"/>
      <c r="X3" s="967"/>
      <c r="Y3" s="967"/>
      <c r="Z3" s="967"/>
      <c r="AA3" s="967"/>
    </row>
    <row r="4" spans="1:32" s="961" customFormat="1" ht="25.5" customHeight="1">
      <c r="A4" s="1569" t="s">
        <v>1060</v>
      </c>
      <c r="B4" s="1570" t="s">
        <v>512</v>
      </c>
      <c r="C4" s="1570"/>
      <c r="D4" s="1570"/>
      <c r="E4" s="1570"/>
      <c r="F4" s="1578"/>
      <c r="G4" s="1569" t="s">
        <v>562</v>
      </c>
      <c r="H4" s="1570"/>
      <c r="I4" s="1571"/>
      <c r="J4" s="1569" t="s">
        <v>1061</v>
      </c>
      <c r="K4" s="1570"/>
      <c r="L4" s="1571"/>
      <c r="M4" s="1577" t="s">
        <v>513</v>
      </c>
      <c r="N4" s="1570"/>
      <c r="O4" s="1570"/>
      <c r="P4" s="968" t="s">
        <v>36</v>
      </c>
      <c r="Q4" s="969"/>
      <c r="R4" s="967"/>
      <c r="S4" s="967"/>
      <c r="T4" s="967"/>
      <c r="U4" s="967"/>
      <c r="V4" s="967"/>
      <c r="W4" s="967"/>
      <c r="X4" s="967"/>
      <c r="Y4" s="967"/>
      <c r="Z4" s="967"/>
      <c r="AA4" s="967"/>
    </row>
    <row r="5" spans="1:32" ht="29.25" customHeight="1">
      <c r="A5" s="1580"/>
      <c r="B5" s="1579" t="s">
        <v>1062</v>
      </c>
      <c r="C5" s="1572" t="s">
        <v>1063</v>
      </c>
      <c r="D5" s="1574" t="s">
        <v>936</v>
      </c>
      <c r="E5" s="1574"/>
      <c r="F5" s="1581"/>
      <c r="G5" s="1582" t="s">
        <v>1062</v>
      </c>
      <c r="H5" s="1572" t="s">
        <v>1063</v>
      </c>
      <c r="I5" s="1235" t="s">
        <v>31</v>
      </c>
      <c r="J5" s="1580" t="s">
        <v>1062</v>
      </c>
      <c r="K5" s="1572" t="s">
        <v>1063</v>
      </c>
      <c r="L5" s="1235" t="s">
        <v>31</v>
      </c>
      <c r="M5" s="1573" t="s">
        <v>1062</v>
      </c>
      <c r="N5" s="1572" t="s">
        <v>1063</v>
      </c>
      <c r="O5" s="1574" t="s">
        <v>31</v>
      </c>
      <c r="P5" s="1575" t="s">
        <v>259</v>
      </c>
    </row>
    <row r="6" spans="1:32" s="961" customFormat="1" ht="33" customHeight="1">
      <c r="A6" s="1580"/>
      <c r="B6" s="1579"/>
      <c r="C6" s="1572"/>
      <c r="D6" s="973" t="s">
        <v>579</v>
      </c>
      <c r="E6" s="973" t="s">
        <v>520</v>
      </c>
      <c r="F6" s="974" t="s">
        <v>578</v>
      </c>
      <c r="G6" s="1582"/>
      <c r="H6" s="1572"/>
      <c r="I6" s="1235"/>
      <c r="J6" s="1580"/>
      <c r="K6" s="1572"/>
      <c r="L6" s="1235"/>
      <c r="M6" s="1573"/>
      <c r="N6" s="1572"/>
      <c r="O6" s="1574"/>
      <c r="P6" s="1575"/>
      <c r="Q6" s="969"/>
      <c r="R6" s="967"/>
      <c r="S6" s="967"/>
      <c r="T6" s="967"/>
      <c r="U6" s="967"/>
      <c r="V6" s="967"/>
      <c r="W6" s="967"/>
      <c r="X6" s="967"/>
      <c r="Y6" s="967"/>
      <c r="Z6" s="967"/>
      <c r="AA6" s="967"/>
    </row>
    <row r="7" spans="1:32" ht="31.5" customHeight="1" thickBot="1">
      <c r="A7" s="975" t="s">
        <v>1064</v>
      </c>
      <c r="B7" s="940">
        <f>B8+B14+B15+B16+B17+B18+B19+B20+B21+B22+B23+B24+B25+B26+B27+B28+B29+B30+B31+B32+B33+B34+B35+B36+B37+B38</f>
        <v>442</v>
      </c>
      <c r="C7" s="940">
        <f t="shared" ref="C7:P7" si="0">C8+C14+C15+C16+C17+C18+C19+C20+C21+C22+C23+C24+C25+C26+C27+C28+C29+C30+C31+C32+C33+C34+C35+C36+C37+C38</f>
        <v>21223.837</v>
      </c>
      <c r="D7" s="940">
        <f t="shared" si="0"/>
        <v>310148</v>
      </c>
      <c r="E7" s="940">
        <f t="shared" si="0"/>
        <v>307321</v>
      </c>
      <c r="F7" s="940">
        <f t="shared" si="0"/>
        <v>2827</v>
      </c>
      <c r="G7" s="940">
        <f t="shared" si="0"/>
        <v>2</v>
      </c>
      <c r="H7" s="940">
        <f t="shared" si="0"/>
        <v>0.41</v>
      </c>
      <c r="I7" s="940">
        <f t="shared" si="0"/>
        <v>2770</v>
      </c>
      <c r="J7" s="940">
        <f t="shared" si="0"/>
        <v>4</v>
      </c>
      <c r="K7" s="940">
        <f t="shared" si="0"/>
        <v>0.28500000000000003</v>
      </c>
      <c r="L7" s="940">
        <f t="shared" si="0"/>
        <v>375</v>
      </c>
      <c r="M7" s="940">
        <f t="shared" si="0"/>
        <v>437</v>
      </c>
      <c r="N7" s="940">
        <f t="shared" si="0"/>
        <v>2541.6809999999996</v>
      </c>
      <c r="O7" s="940">
        <f t="shared" si="0"/>
        <v>307003</v>
      </c>
      <c r="P7" s="940" t="e">
        <f t="shared" si="0"/>
        <v>#VALUE!</v>
      </c>
      <c r="Q7" s="976"/>
      <c r="R7" s="795" t="s">
        <v>1044</v>
      </c>
      <c r="S7" s="795"/>
      <c r="T7" s="795"/>
      <c r="U7" s="795"/>
      <c r="V7" s="795"/>
      <c r="W7" s="795"/>
      <c r="X7" s="795"/>
      <c r="Y7" s="795"/>
      <c r="Z7" s="795"/>
      <c r="AA7" s="795"/>
      <c r="AB7" s="961"/>
      <c r="AC7" s="961"/>
      <c r="AD7" s="961"/>
      <c r="AE7" s="961"/>
      <c r="AF7" s="961"/>
    </row>
    <row r="8" spans="1:32" ht="31.5" customHeight="1">
      <c r="A8" s="977" t="s">
        <v>969</v>
      </c>
      <c r="B8" s="942">
        <v>192</v>
      </c>
      <c r="C8" s="943">
        <v>121</v>
      </c>
      <c r="D8" s="943">
        <v>222560</v>
      </c>
      <c r="E8" s="943">
        <v>222560</v>
      </c>
      <c r="F8" s="944"/>
      <c r="G8" s="945"/>
      <c r="H8" s="946"/>
      <c r="I8" s="947"/>
      <c r="J8" s="948"/>
      <c r="K8" s="949"/>
      <c r="L8" s="947"/>
      <c r="M8" s="942">
        <v>192</v>
      </c>
      <c r="N8" s="942">
        <v>120.809</v>
      </c>
      <c r="O8" s="942">
        <v>222560</v>
      </c>
      <c r="P8" s="950"/>
      <c r="Q8" s="976"/>
      <c r="R8" s="795"/>
      <c r="S8" s="795"/>
      <c r="T8" s="795"/>
      <c r="U8" s="795"/>
      <c r="V8" s="795"/>
      <c r="W8" s="795"/>
      <c r="X8" s="795"/>
      <c r="Y8" s="795"/>
      <c r="Z8" s="795"/>
      <c r="AA8" s="795"/>
      <c r="AB8" s="961"/>
      <c r="AC8" s="961"/>
      <c r="AD8" s="961"/>
      <c r="AE8" s="961"/>
      <c r="AF8" s="961"/>
    </row>
    <row r="9" spans="1:32" ht="31.5" customHeight="1">
      <c r="A9" s="978" t="s">
        <v>806</v>
      </c>
      <c r="B9" s="979">
        <v>8</v>
      </c>
      <c r="C9" s="980">
        <v>1.3320000000000001</v>
      </c>
      <c r="D9" s="981">
        <v>2737</v>
      </c>
      <c r="E9" s="982"/>
      <c r="F9" s="983"/>
      <c r="G9" s="984"/>
      <c r="H9" s="985"/>
      <c r="I9" s="986"/>
      <c r="J9" s="987"/>
      <c r="K9" s="988"/>
      <c r="L9" s="986"/>
      <c r="M9" s="979">
        <v>8</v>
      </c>
      <c r="N9" s="980">
        <v>1.3320000000000001</v>
      </c>
      <c r="O9" s="981">
        <v>2737</v>
      </c>
      <c r="P9" s="989" t="s">
        <v>808</v>
      </c>
      <c r="Q9" s="990"/>
      <c r="R9" s="991"/>
      <c r="S9" s="992" t="s">
        <v>1062</v>
      </c>
      <c r="T9" s="993" t="s">
        <v>1063</v>
      </c>
      <c r="U9" s="994" t="s">
        <v>31</v>
      </c>
      <c r="V9" s="995" t="s">
        <v>1062</v>
      </c>
      <c r="W9" s="996" t="s">
        <v>1063</v>
      </c>
      <c r="X9" s="982" t="s">
        <v>31</v>
      </c>
      <c r="Y9" s="995" t="s">
        <v>1062</v>
      </c>
      <c r="Z9" s="996" t="s">
        <v>1063</v>
      </c>
      <c r="AA9" s="982" t="s">
        <v>31</v>
      </c>
      <c r="AB9" s="992" t="s">
        <v>1062</v>
      </c>
      <c r="AC9" s="993" t="s">
        <v>1063</v>
      </c>
      <c r="AD9" s="994" t="s">
        <v>31</v>
      </c>
      <c r="AE9" s="997"/>
      <c r="AF9" s="961"/>
    </row>
    <row r="10" spans="1:32" ht="31.5" customHeight="1" thickBot="1">
      <c r="A10" s="978" t="s">
        <v>725</v>
      </c>
      <c r="B10" s="979">
        <v>1</v>
      </c>
      <c r="C10" s="980">
        <v>2.5000000000000001E-2</v>
      </c>
      <c r="D10" s="981">
        <v>316</v>
      </c>
      <c r="E10" s="982"/>
      <c r="F10" s="983"/>
      <c r="G10" s="984"/>
      <c r="H10" s="985"/>
      <c r="I10" s="986"/>
      <c r="J10" s="987"/>
      <c r="K10" s="988"/>
      <c r="L10" s="986"/>
      <c r="M10" s="979">
        <v>1</v>
      </c>
      <c r="N10" s="980">
        <v>2.5000000000000001E-2</v>
      </c>
      <c r="O10" s="981">
        <v>316</v>
      </c>
      <c r="P10" s="989"/>
      <c r="Q10" s="990"/>
      <c r="R10" s="998" t="s">
        <v>77</v>
      </c>
      <c r="S10" s="999"/>
      <c r="T10" s="999"/>
      <c r="U10" s="999"/>
      <c r="V10" s="1000" t="s">
        <v>332</v>
      </c>
      <c r="W10" s="1001" t="s">
        <v>332</v>
      </c>
      <c r="X10" s="1000" t="s">
        <v>332</v>
      </c>
      <c r="Y10" s="1000" t="s">
        <v>332</v>
      </c>
      <c r="Z10" s="1000"/>
      <c r="AA10" s="1000" t="s">
        <v>332</v>
      </c>
      <c r="AB10" s="1002">
        <v>436</v>
      </c>
      <c r="AC10" s="1003">
        <v>164.18799999999999</v>
      </c>
      <c r="AD10" s="1002">
        <v>304234</v>
      </c>
      <c r="AE10" s="1004"/>
      <c r="AF10" s="961"/>
    </row>
    <row r="11" spans="1:32" ht="31.5" customHeight="1">
      <c r="A11" s="978" t="s">
        <v>726</v>
      </c>
      <c r="B11" s="1005"/>
      <c r="C11" s="1005"/>
      <c r="D11" s="982"/>
      <c r="E11" s="982"/>
      <c r="F11" s="983"/>
      <c r="G11" s="984"/>
      <c r="H11" s="985"/>
      <c r="I11" s="986"/>
      <c r="J11" s="987"/>
      <c r="K11" s="988"/>
      <c r="L11" s="986"/>
      <c r="M11" s="979"/>
      <c r="N11" s="980"/>
      <c r="O11" s="981"/>
      <c r="P11" s="989"/>
      <c r="Q11" s="990"/>
      <c r="R11" s="961"/>
      <c r="S11" s="961"/>
      <c r="T11" s="961"/>
      <c r="U11" s="961"/>
      <c r="V11" s="961"/>
      <c r="W11" s="961"/>
      <c r="X11" s="961"/>
      <c r="Y11" s="961"/>
      <c r="Z11" s="961"/>
      <c r="AA11" s="961"/>
      <c r="AB11" s="961"/>
      <c r="AC11" s="961"/>
      <c r="AD11" s="961"/>
      <c r="AE11" s="961"/>
      <c r="AF11" s="961"/>
    </row>
    <row r="12" spans="1:32" ht="31.5" customHeight="1">
      <c r="A12" s="978" t="s">
        <v>536</v>
      </c>
      <c r="B12" s="1005"/>
      <c r="C12" s="1005"/>
      <c r="D12" s="982"/>
      <c r="E12" s="982"/>
      <c r="F12" s="983"/>
      <c r="G12" s="984"/>
      <c r="H12" s="985"/>
      <c r="I12" s="986"/>
      <c r="J12" s="987"/>
      <c r="K12" s="988"/>
      <c r="L12" s="986"/>
      <c r="M12" s="979"/>
      <c r="N12" s="980"/>
      <c r="O12" s="981"/>
      <c r="P12" s="989"/>
      <c r="Q12" s="990"/>
      <c r="R12" s="961"/>
      <c r="S12" s="1568" t="s">
        <v>586</v>
      </c>
      <c r="T12" s="1568"/>
      <c r="U12" s="1568"/>
      <c r="V12" s="1568"/>
      <c r="W12" s="1568"/>
      <c r="X12" s="1568"/>
      <c r="Y12" s="1006"/>
      <c r="Z12" s="1006"/>
      <c r="AA12" s="1006"/>
    </row>
    <row r="13" spans="1:32" ht="31.5" customHeight="1" thickBot="1">
      <c r="A13" s="1007" t="s">
        <v>940</v>
      </c>
      <c r="B13" s="1008"/>
      <c r="C13" s="1008"/>
      <c r="D13" s="1009"/>
      <c r="E13" s="1009"/>
      <c r="F13" s="1010"/>
      <c r="G13" s="1011"/>
      <c r="H13" s="1012"/>
      <c r="I13" s="1013"/>
      <c r="J13" s="1014"/>
      <c r="K13" s="1015"/>
      <c r="L13" s="1013"/>
      <c r="M13" s="1016"/>
      <c r="N13" s="1017"/>
      <c r="O13" s="1018"/>
      <c r="P13" s="1004"/>
      <c r="Q13" s="990"/>
      <c r="R13" s="961"/>
      <c r="S13" s="1568"/>
      <c r="T13" s="1568"/>
      <c r="U13" s="1568"/>
      <c r="V13" s="1568"/>
      <c r="W13" s="1568"/>
      <c r="X13" s="1568"/>
      <c r="Y13" s="1006"/>
      <c r="Z13" s="1006"/>
      <c r="AA13" s="1006"/>
    </row>
    <row r="14" spans="1:32" ht="31.5" customHeight="1">
      <c r="A14" s="1019" t="s">
        <v>1065</v>
      </c>
      <c r="B14" s="1020">
        <v>1</v>
      </c>
      <c r="C14" s="1021">
        <v>8.5000000000000006E-2</v>
      </c>
      <c r="D14" s="1022">
        <v>153</v>
      </c>
      <c r="E14" s="1023">
        <v>153</v>
      </c>
      <c r="F14" s="1024"/>
      <c r="G14" s="1025"/>
      <c r="H14" s="1026"/>
      <c r="I14" s="1027"/>
      <c r="J14" s="1028"/>
      <c r="K14" s="1029"/>
      <c r="L14" s="1027"/>
      <c r="M14" s="1020">
        <v>1</v>
      </c>
      <c r="N14" s="1021">
        <v>8.5000000000000006E-2</v>
      </c>
      <c r="O14" s="1022">
        <v>153</v>
      </c>
      <c r="P14" s="1030"/>
      <c r="Q14" s="990"/>
      <c r="R14" s="961"/>
      <c r="S14" s="961"/>
      <c r="U14" s="961"/>
      <c r="V14" s="961"/>
      <c r="W14" s="961"/>
      <c r="X14" s="961"/>
      <c r="Y14" s="961"/>
      <c r="Z14" s="961"/>
      <c r="AA14" s="961"/>
    </row>
    <row r="15" spans="1:32" ht="31.5" customHeight="1">
      <c r="A15" s="978" t="s">
        <v>626</v>
      </c>
      <c r="B15" s="1031">
        <v>6</v>
      </c>
      <c r="C15" s="1032">
        <v>0.60899999999999999</v>
      </c>
      <c r="D15" s="1033">
        <v>1279</v>
      </c>
      <c r="E15" s="1034">
        <v>1279</v>
      </c>
      <c r="F15" s="1035"/>
      <c r="G15" s="1036"/>
      <c r="H15" s="1037"/>
      <c r="I15" s="1038"/>
      <c r="J15" s="1039"/>
      <c r="K15" s="1040"/>
      <c r="L15" s="1038"/>
      <c r="M15" s="1031">
        <v>6</v>
      </c>
      <c r="N15" s="1032">
        <v>0.60899999999999999</v>
      </c>
      <c r="O15" s="1033">
        <v>1279</v>
      </c>
      <c r="P15" s="1041"/>
      <c r="Q15" s="990"/>
      <c r="R15" s="1042"/>
      <c r="S15" s="961"/>
      <c r="U15" s="961"/>
      <c r="V15" s="961"/>
      <c r="W15" s="961"/>
      <c r="X15" s="1042"/>
      <c r="Y15" s="1042"/>
      <c r="Z15" s="1042"/>
      <c r="AA15" s="1042"/>
    </row>
    <row r="16" spans="1:32" ht="31.5" customHeight="1">
      <c r="A16" s="978" t="s">
        <v>280</v>
      </c>
      <c r="B16" s="1031">
        <v>12</v>
      </c>
      <c r="C16" s="1032">
        <v>2.7749999999999999</v>
      </c>
      <c r="D16" s="1033">
        <v>5273</v>
      </c>
      <c r="E16" s="1034">
        <v>5273</v>
      </c>
      <c r="F16" s="1035"/>
      <c r="G16" s="1036"/>
      <c r="H16" s="1037"/>
      <c r="I16" s="1038"/>
      <c r="J16" s="1039"/>
      <c r="K16" s="1040"/>
      <c r="L16" s="1038"/>
      <c r="M16" s="1031">
        <v>12</v>
      </c>
      <c r="N16" s="1032">
        <v>2.7749999999999999</v>
      </c>
      <c r="O16" s="1033">
        <v>5273</v>
      </c>
      <c r="P16" s="1041"/>
      <c r="Q16" s="990"/>
      <c r="R16" s="1042"/>
      <c r="S16" s="961"/>
      <c r="U16" s="961"/>
      <c r="V16" s="961"/>
      <c r="W16" s="961"/>
      <c r="X16" s="1042"/>
      <c r="Y16" s="1042"/>
      <c r="Z16" s="1042"/>
      <c r="AA16" s="1042"/>
    </row>
    <row r="17" spans="1:28" ht="31.5" customHeight="1">
      <c r="A17" s="978" t="s">
        <v>628</v>
      </c>
      <c r="B17" s="1031">
        <v>15</v>
      </c>
      <c r="C17" s="1032">
        <v>2336</v>
      </c>
      <c r="D17" s="1033">
        <v>4246</v>
      </c>
      <c r="E17" s="1034">
        <v>4246</v>
      </c>
      <c r="F17" s="1035"/>
      <c r="G17" s="1036"/>
      <c r="H17" s="1036"/>
      <c r="I17" s="1036"/>
      <c r="J17" s="1039">
        <v>1</v>
      </c>
      <c r="K17" s="1043">
        <v>3.5000000000000003E-2</v>
      </c>
      <c r="L17" s="1038">
        <v>50</v>
      </c>
      <c r="M17" s="1031">
        <v>14</v>
      </c>
      <c r="N17" s="1032">
        <v>2.331</v>
      </c>
      <c r="O17" s="1033">
        <v>4196</v>
      </c>
      <c r="P17" s="1041"/>
      <c r="Q17" s="990"/>
      <c r="R17" s="990"/>
      <c r="S17" s="990"/>
      <c r="U17" s="961"/>
      <c r="V17" s="961"/>
      <c r="W17" s="961"/>
      <c r="X17" s="1042"/>
      <c r="Y17" s="1042"/>
      <c r="Z17" s="1042"/>
      <c r="AA17" s="1042"/>
    </row>
    <row r="18" spans="1:28" ht="31.5" customHeight="1">
      <c r="A18" s="978" t="s">
        <v>912</v>
      </c>
      <c r="B18" s="1044">
        <v>5</v>
      </c>
      <c r="C18" s="1044">
        <v>0.55800000000000005</v>
      </c>
      <c r="D18" s="1034">
        <v>1166</v>
      </c>
      <c r="E18" s="1034">
        <v>1166</v>
      </c>
      <c r="F18" s="1035"/>
      <c r="G18" s="1036">
        <v>1</v>
      </c>
      <c r="H18" s="1037">
        <v>0.06</v>
      </c>
      <c r="I18" s="1038">
        <v>270</v>
      </c>
      <c r="J18" s="1039"/>
      <c r="K18" s="1040"/>
      <c r="L18" s="1038"/>
      <c r="M18" s="1031">
        <v>4</v>
      </c>
      <c r="N18" s="1032">
        <v>0.498</v>
      </c>
      <c r="O18" s="1033">
        <v>896</v>
      </c>
      <c r="P18" s="1041"/>
      <c r="Q18" s="990"/>
      <c r="R18" s="990"/>
      <c r="S18" s="990"/>
      <c r="U18" s="961"/>
      <c r="V18" s="961"/>
      <c r="W18" s="961"/>
      <c r="X18" s="1042"/>
      <c r="Y18" s="1042"/>
      <c r="Z18" s="1042"/>
      <c r="AA18" s="1042"/>
    </row>
    <row r="19" spans="1:28" ht="31.5" customHeight="1">
      <c r="A19" s="978" t="s">
        <v>460</v>
      </c>
      <c r="B19" s="1044">
        <v>8</v>
      </c>
      <c r="C19" s="1044">
        <v>0.94499999999999995</v>
      </c>
      <c r="D19" s="1034">
        <v>1796</v>
      </c>
      <c r="E19" s="1034">
        <v>1796</v>
      </c>
      <c r="F19" s="1035"/>
      <c r="G19" s="1036"/>
      <c r="H19" s="1037"/>
      <c r="I19" s="1038"/>
      <c r="J19" s="1039"/>
      <c r="K19" s="1040"/>
      <c r="L19" s="1038"/>
      <c r="M19" s="1031">
        <v>8</v>
      </c>
      <c r="N19" s="1032">
        <v>0.94499999999999995</v>
      </c>
      <c r="O19" s="1033">
        <v>1796</v>
      </c>
      <c r="P19" s="1041"/>
      <c r="Q19" s="990"/>
      <c r="R19" s="990"/>
      <c r="S19" s="990"/>
      <c r="U19" s="961"/>
      <c r="V19" s="961"/>
      <c r="W19" s="961"/>
      <c r="X19" s="1042"/>
      <c r="Y19" s="1042"/>
      <c r="Z19" s="1042"/>
      <c r="AA19" s="1042"/>
    </row>
    <row r="20" spans="1:28" ht="31.5" customHeight="1">
      <c r="A20" s="978" t="s">
        <v>307</v>
      </c>
      <c r="B20" s="1031">
        <v>6</v>
      </c>
      <c r="C20" s="1032">
        <v>0.90400000000000003</v>
      </c>
      <c r="D20" s="1033">
        <v>832</v>
      </c>
      <c r="E20" s="1034">
        <v>832</v>
      </c>
      <c r="F20" s="1035"/>
      <c r="G20" s="1036"/>
      <c r="H20" s="1037"/>
      <c r="I20" s="1038"/>
      <c r="J20" s="1039"/>
      <c r="K20" s="1040"/>
      <c r="L20" s="1038"/>
      <c r="M20" s="1031">
        <v>6</v>
      </c>
      <c r="N20" s="1032">
        <v>0.90400000000000003</v>
      </c>
      <c r="O20" s="1033">
        <v>832</v>
      </c>
      <c r="P20" s="1041" t="s">
        <v>811</v>
      </c>
      <c r="Q20" s="990"/>
      <c r="R20" s="990"/>
      <c r="S20" s="990"/>
      <c r="U20" s="961"/>
      <c r="V20" s="961"/>
      <c r="W20" s="961"/>
      <c r="X20" s="1042"/>
      <c r="Y20" s="1042"/>
      <c r="Z20" s="1042"/>
      <c r="AA20" s="1042"/>
    </row>
    <row r="21" spans="1:28" ht="31.5" customHeight="1">
      <c r="A21" s="978" t="s">
        <v>632</v>
      </c>
      <c r="B21" s="1044">
        <v>13</v>
      </c>
      <c r="C21" s="1044">
        <v>1930</v>
      </c>
      <c r="D21" s="1034">
        <v>15582</v>
      </c>
      <c r="E21" s="1034">
        <v>15582</v>
      </c>
      <c r="F21" s="1035"/>
      <c r="G21" s="1036"/>
      <c r="H21" s="1037"/>
      <c r="I21" s="1038"/>
      <c r="J21" s="1039"/>
      <c r="K21" s="1040"/>
      <c r="L21" s="1038"/>
      <c r="M21" s="1031">
        <v>13</v>
      </c>
      <c r="N21" s="1032">
        <v>1.93</v>
      </c>
      <c r="O21" s="1033">
        <v>15582</v>
      </c>
      <c r="P21" s="1041"/>
      <c r="Q21" s="990"/>
      <c r="R21" s="990"/>
      <c r="S21" s="990"/>
      <c r="U21" s="961"/>
      <c r="V21" s="961"/>
      <c r="W21" s="961"/>
      <c r="X21" s="1042"/>
      <c r="Y21" s="1042"/>
      <c r="Z21" s="1042"/>
      <c r="AA21" s="1042"/>
    </row>
    <row r="22" spans="1:28" ht="31.5" customHeight="1">
      <c r="A22" s="978" t="s">
        <v>831</v>
      </c>
      <c r="B22" s="1044">
        <v>5</v>
      </c>
      <c r="C22" s="1044">
        <v>0.623</v>
      </c>
      <c r="D22" s="1045">
        <v>1171</v>
      </c>
      <c r="E22" s="1034">
        <v>1171</v>
      </c>
      <c r="F22" s="1035"/>
      <c r="G22" s="1036"/>
      <c r="H22" s="1037"/>
      <c r="I22" s="1038"/>
      <c r="J22" s="1039"/>
      <c r="K22" s="1040"/>
      <c r="L22" s="1038"/>
      <c r="M22" s="1031">
        <v>5</v>
      </c>
      <c r="N22" s="1032">
        <v>0.623</v>
      </c>
      <c r="O22" s="1033">
        <v>1171</v>
      </c>
      <c r="P22" s="1041"/>
      <c r="Q22" s="990"/>
      <c r="R22" s="990"/>
      <c r="S22" s="990"/>
      <c r="U22" s="961"/>
      <c r="V22" s="961"/>
      <c r="W22" s="961"/>
      <c r="X22" s="1042"/>
      <c r="Y22" s="1042"/>
      <c r="Z22" s="1042"/>
      <c r="AA22" s="1042"/>
    </row>
    <row r="23" spans="1:28" ht="31.5" customHeight="1">
      <c r="A23" s="978" t="s">
        <v>709</v>
      </c>
      <c r="B23" s="1033">
        <v>4</v>
      </c>
      <c r="C23" s="1032">
        <v>0.29799999999999999</v>
      </c>
      <c r="D23" s="1033">
        <v>380</v>
      </c>
      <c r="E23" s="1034">
        <v>380</v>
      </c>
      <c r="F23" s="1035"/>
      <c r="G23" s="1036"/>
      <c r="H23" s="1037"/>
      <c r="I23" s="1038"/>
      <c r="J23" s="1039"/>
      <c r="K23" s="1040"/>
      <c r="L23" s="1038"/>
      <c r="M23" s="1031">
        <v>4</v>
      </c>
      <c r="N23" s="1032">
        <v>0.29799999999999999</v>
      </c>
      <c r="O23" s="1033">
        <v>380</v>
      </c>
      <c r="P23" s="1041"/>
      <c r="Q23" s="990"/>
      <c r="R23" s="990"/>
      <c r="S23" s="990"/>
      <c r="U23" s="961"/>
      <c r="V23" s="961"/>
      <c r="W23" s="961"/>
      <c r="X23" s="1042"/>
      <c r="Y23" s="1042"/>
      <c r="Z23" s="1042"/>
      <c r="AA23" s="1042"/>
    </row>
    <row r="24" spans="1:28" ht="31.5" customHeight="1">
      <c r="A24" s="978" t="s">
        <v>833</v>
      </c>
      <c r="B24" s="1044">
        <v>24</v>
      </c>
      <c r="C24" s="1044">
        <v>4916</v>
      </c>
      <c r="D24" s="1034">
        <v>7866</v>
      </c>
      <c r="E24" s="1034">
        <v>7866</v>
      </c>
      <c r="F24" s="1035"/>
      <c r="G24" s="1036"/>
      <c r="H24" s="1037"/>
      <c r="I24" s="1038"/>
      <c r="J24" s="1039"/>
      <c r="K24" s="1040"/>
      <c r="L24" s="1038"/>
      <c r="M24" s="1031">
        <v>24</v>
      </c>
      <c r="N24" s="1032">
        <v>4.9160000000000004</v>
      </c>
      <c r="O24" s="1033">
        <v>7866</v>
      </c>
      <c r="P24" s="1041"/>
      <c r="Q24" s="990"/>
      <c r="R24" s="990"/>
      <c r="S24" s="990"/>
      <c r="U24" s="1042"/>
      <c r="V24" s="1042"/>
      <c r="W24" s="1042"/>
      <c r="X24" s="1042"/>
      <c r="Y24" s="1042"/>
      <c r="Z24" s="1042"/>
      <c r="AA24" s="1042"/>
    </row>
    <row r="25" spans="1:28" ht="31.5" customHeight="1">
      <c r="A25" s="978" t="s">
        <v>919</v>
      </c>
      <c r="B25" s="1044">
        <v>0</v>
      </c>
      <c r="C25" s="1044"/>
      <c r="D25" s="1034"/>
      <c r="E25" s="1034"/>
      <c r="F25" s="1035"/>
      <c r="G25" s="1036"/>
      <c r="H25" s="1037"/>
      <c r="I25" s="1038"/>
      <c r="J25" s="1039"/>
      <c r="K25" s="1040"/>
      <c r="L25" s="1038"/>
      <c r="M25" s="1031"/>
      <c r="N25" s="1032"/>
      <c r="O25" s="1033"/>
      <c r="P25" s="1041"/>
      <c r="Q25" s="990"/>
      <c r="R25" s="990"/>
      <c r="S25" s="990"/>
      <c r="T25" s="1046" t="s">
        <v>541</v>
      </c>
      <c r="U25" s="1042"/>
      <c r="V25" s="1042"/>
      <c r="W25" s="1042"/>
      <c r="X25" s="1042"/>
      <c r="Y25" s="1042"/>
      <c r="Z25" s="1042"/>
      <c r="AA25" s="1042"/>
      <c r="AB25" s="976"/>
    </row>
    <row r="26" spans="1:28" ht="31.5" customHeight="1">
      <c r="A26" s="978" t="s">
        <v>353</v>
      </c>
      <c r="B26" s="1031">
        <v>5</v>
      </c>
      <c r="C26" s="1032">
        <v>0.45700000000000002</v>
      </c>
      <c r="D26" s="1033">
        <v>940</v>
      </c>
      <c r="E26" s="1034">
        <v>940</v>
      </c>
      <c r="F26" s="1035"/>
      <c r="G26" s="1036"/>
      <c r="H26" s="1037"/>
      <c r="I26" s="1038"/>
      <c r="J26" s="1039"/>
      <c r="K26" s="1040"/>
      <c r="L26" s="1038"/>
      <c r="M26" s="1031">
        <v>5</v>
      </c>
      <c r="N26" s="1032">
        <v>0.45700000000000002</v>
      </c>
      <c r="O26" s="1033">
        <v>940</v>
      </c>
      <c r="P26" s="1041"/>
      <c r="Q26" s="990"/>
      <c r="R26" s="990"/>
      <c r="S26" s="990"/>
      <c r="T26" s="1047" t="s">
        <v>541</v>
      </c>
      <c r="U26" s="1042"/>
      <c r="V26" s="1042"/>
      <c r="W26" s="1042"/>
      <c r="X26" s="1042"/>
      <c r="Y26" s="1042"/>
      <c r="Z26" s="1042"/>
      <c r="AA26" s="1042"/>
      <c r="AB26" s="533"/>
    </row>
    <row r="27" spans="1:28" ht="31.5" customHeight="1">
      <c r="A27" s="978" t="s">
        <v>713</v>
      </c>
      <c r="B27" s="1031">
        <v>8</v>
      </c>
      <c r="C27" s="1032">
        <v>2.4940000000000002</v>
      </c>
      <c r="D27" s="1033">
        <v>4664</v>
      </c>
      <c r="E27" s="1034">
        <v>4664</v>
      </c>
      <c r="F27" s="1035"/>
      <c r="G27" s="1036"/>
      <c r="H27" s="1037"/>
      <c r="I27" s="1038"/>
      <c r="J27" s="1039"/>
      <c r="K27" s="1040"/>
      <c r="L27" s="1038"/>
      <c r="M27" s="1031">
        <v>8</v>
      </c>
      <c r="N27" s="1032">
        <v>2.4940000000000002</v>
      </c>
      <c r="O27" s="1033">
        <v>4664</v>
      </c>
      <c r="P27" s="1041"/>
      <c r="Q27" s="990"/>
      <c r="R27" s="990"/>
      <c r="S27" s="990"/>
      <c r="T27" s="1048"/>
      <c r="U27" s="1042"/>
      <c r="V27" s="1042"/>
      <c r="W27" s="1042"/>
      <c r="X27" s="1042"/>
      <c r="Y27" s="1042"/>
      <c r="Z27" s="1042"/>
      <c r="AA27" s="1042"/>
      <c r="AB27" s="533"/>
    </row>
    <row r="28" spans="1:28" ht="31.5" customHeight="1">
      <c r="A28" s="978" t="s">
        <v>377</v>
      </c>
      <c r="B28" s="1044">
        <v>19</v>
      </c>
      <c r="C28" s="1044">
        <v>2638</v>
      </c>
      <c r="D28" s="1034">
        <v>4450</v>
      </c>
      <c r="E28" s="1034">
        <v>4450</v>
      </c>
      <c r="F28" s="1035"/>
      <c r="G28" s="1036"/>
      <c r="H28" s="1037"/>
      <c r="I28" s="1038"/>
      <c r="J28" s="1039"/>
      <c r="K28" s="1040"/>
      <c r="L28" s="1038"/>
      <c r="M28" s="1031">
        <v>19</v>
      </c>
      <c r="N28" s="1032">
        <v>2.6379999999999999</v>
      </c>
      <c r="O28" s="1033">
        <v>4450</v>
      </c>
      <c r="P28" s="1041"/>
      <c r="Q28" s="990"/>
      <c r="R28" s="990"/>
      <c r="S28" s="990"/>
      <c r="T28" s="1048"/>
      <c r="U28" s="1042"/>
      <c r="V28" s="1042"/>
      <c r="W28" s="1042"/>
      <c r="X28" s="1042"/>
      <c r="Y28" s="1042"/>
      <c r="Z28" s="1042"/>
      <c r="AA28" s="1042"/>
      <c r="AB28" s="533"/>
    </row>
    <row r="29" spans="1:28" ht="31.5" customHeight="1">
      <c r="A29" s="978" t="s">
        <v>857</v>
      </c>
      <c r="B29" s="1044">
        <v>12</v>
      </c>
      <c r="C29" s="1049">
        <v>1720</v>
      </c>
      <c r="D29" s="1034">
        <v>3345</v>
      </c>
      <c r="E29" s="1034">
        <v>3095</v>
      </c>
      <c r="F29" s="1035">
        <v>250</v>
      </c>
      <c r="G29" s="1036"/>
      <c r="H29" s="1037"/>
      <c r="I29" s="1038"/>
      <c r="J29" s="1039">
        <v>2</v>
      </c>
      <c r="K29" s="1050">
        <v>0.25</v>
      </c>
      <c r="L29" s="1038">
        <v>250</v>
      </c>
      <c r="M29" s="1031">
        <v>10</v>
      </c>
      <c r="N29" s="1032">
        <v>1.47</v>
      </c>
      <c r="O29" s="1033">
        <v>3095</v>
      </c>
      <c r="P29" s="1041"/>
      <c r="Q29" s="990"/>
      <c r="R29" s="990"/>
      <c r="S29" s="990"/>
      <c r="T29" s="1048"/>
      <c r="U29" s="1042"/>
      <c r="V29" s="1042"/>
      <c r="W29" s="1042"/>
      <c r="X29" s="1042"/>
      <c r="Y29" s="1042"/>
      <c r="Z29" s="1042"/>
      <c r="AA29" s="1042"/>
      <c r="AB29" s="533"/>
    </row>
    <row r="30" spans="1:28" ht="31.5" customHeight="1">
      <c r="A30" s="978" t="s">
        <v>838</v>
      </c>
      <c r="B30" s="1031">
        <v>16</v>
      </c>
      <c r="C30" s="1032">
        <v>3.0019999999999998</v>
      </c>
      <c r="D30" s="1033">
        <v>4350</v>
      </c>
      <c r="E30" s="1034">
        <v>4350</v>
      </c>
      <c r="F30" s="1035"/>
      <c r="G30" s="1036"/>
      <c r="H30" s="1037"/>
      <c r="I30" s="1038"/>
      <c r="J30" s="1039"/>
      <c r="K30" s="1040"/>
      <c r="L30" s="1038"/>
      <c r="M30" s="1031">
        <v>16</v>
      </c>
      <c r="N30" s="1032">
        <v>3.0019999999999998</v>
      </c>
      <c r="O30" s="1033">
        <v>4350</v>
      </c>
      <c r="P30" s="1041"/>
      <c r="Q30" s="990"/>
      <c r="R30" s="990"/>
      <c r="S30" s="990"/>
      <c r="T30" s="1048"/>
      <c r="U30" s="1042"/>
      <c r="V30" s="1042"/>
      <c r="W30" s="1042"/>
      <c r="X30" s="1042"/>
      <c r="Y30" s="1042"/>
      <c r="Z30" s="1042"/>
      <c r="AA30" s="1042"/>
      <c r="AB30" s="533"/>
    </row>
    <row r="31" spans="1:28" ht="31.5" customHeight="1">
      <c r="A31" s="978" t="s">
        <v>717</v>
      </c>
      <c r="B31" s="1044">
        <v>9</v>
      </c>
      <c r="C31" s="1044">
        <v>2.3330000000000002</v>
      </c>
      <c r="D31" s="893">
        <v>6317</v>
      </c>
      <c r="E31" s="893">
        <v>6317</v>
      </c>
      <c r="F31" s="1035"/>
      <c r="G31" s="1036">
        <v>1</v>
      </c>
      <c r="H31" s="1037">
        <v>0.35</v>
      </c>
      <c r="I31" s="1038">
        <v>2500</v>
      </c>
      <c r="J31" s="1039"/>
      <c r="K31" s="1040"/>
      <c r="L31" s="1038"/>
      <c r="M31" s="1031">
        <v>8</v>
      </c>
      <c r="N31" s="1032">
        <v>1.9830000000000001</v>
      </c>
      <c r="O31" s="1033">
        <v>3817</v>
      </c>
      <c r="P31" s="1041"/>
      <c r="Q31" s="990"/>
      <c r="R31" s="990"/>
      <c r="S31" s="990"/>
      <c r="T31" s="1048"/>
      <c r="U31" s="1042"/>
      <c r="V31" s="1042"/>
      <c r="W31" s="1042"/>
      <c r="X31" s="1042"/>
      <c r="Y31" s="1042"/>
      <c r="Z31" s="1042"/>
      <c r="AA31" s="1042"/>
      <c r="AB31" s="533"/>
    </row>
    <row r="32" spans="1:28" ht="31.5" customHeight="1">
      <c r="A32" s="978" t="s">
        <v>477</v>
      </c>
      <c r="B32" s="1044">
        <v>18</v>
      </c>
      <c r="C32" s="1044">
        <v>2380</v>
      </c>
      <c r="D32" s="1034">
        <v>6287</v>
      </c>
      <c r="E32" s="1034">
        <v>3785</v>
      </c>
      <c r="F32" s="1035">
        <v>2502</v>
      </c>
      <c r="G32" s="1036"/>
      <c r="H32" s="1037"/>
      <c r="I32" s="1038"/>
      <c r="J32" s="1039"/>
      <c r="K32" s="1040"/>
      <c r="L32" s="1038"/>
      <c r="M32" s="1031">
        <v>18</v>
      </c>
      <c r="N32" s="1032">
        <v>2380</v>
      </c>
      <c r="O32" s="1033">
        <v>6287</v>
      </c>
      <c r="P32" s="1041" t="s">
        <v>259</v>
      </c>
      <c r="Q32" s="990"/>
      <c r="R32" s="990"/>
      <c r="S32" s="990"/>
      <c r="T32" s="1048"/>
      <c r="U32" s="1042"/>
      <c r="V32" s="1042"/>
      <c r="W32" s="1042"/>
      <c r="X32" s="1042"/>
      <c r="Y32" s="1042"/>
      <c r="Z32" s="1042"/>
      <c r="AA32" s="1042"/>
      <c r="AB32" s="533"/>
    </row>
    <row r="33" spans="1:28" ht="31.5" customHeight="1">
      <c r="A33" s="978" t="s">
        <v>841</v>
      </c>
      <c r="B33" s="1044">
        <v>4</v>
      </c>
      <c r="C33" s="1044">
        <v>0.44400000000000001</v>
      </c>
      <c r="D33" s="1034">
        <v>932</v>
      </c>
      <c r="E33" s="1034">
        <v>932</v>
      </c>
      <c r="F33" s="1035"/>
      <c r="G33" s="1036"/>
      <c r="H33" s="1037"/>
      <c r="I33" s="1038"/>
      <c r="J33" s="1039"/>
      <c r="K33" s="1040"/>
      <c r="L33" s="1038"/>
      <c r="M33" s="1031">
        <v>4</v>
      </c>
      <c r="N33" s="1032">
        <v>0.44400000000000001</v>
      </c>
      <c r="O33" s="1033">
        <v>932</v>
      </c>
      <c r="P33" s="1041"/>
      <c r="Q33" s="990"/>
      <c r="R33" s="990"/>
      <c r="S33" s="990"/>
      <c r="T33" s="1048"/>
      <c r="U33" s="1042"/>
      <c r="V33" s="1042"/>
      <c r="W33" s="1042"/>
      <c r="X33" s="1042"/>
      <c r="Y33" s="1042"/>
      <c r="Z33" s="1042"/>
      <c r="AA33" s="1042"/>
      <c r="AB33" s="533"/>
    </row>
    <row r="34" spans="1:28" ht="31.5" customHeight="1">
      <c r="A34" s="978" t="s">
        <v>928</v>
      </c>
      <c r="B34" s="1031">
        <v>2</v>
      </c>
      <c r="C34" s="1032">
        <v>0.20300000000000001</v>
      </c>
      <c r="D34" s="1033">
        <v>447</v>
      </c>
      <c r="E34" s="1034">
        <v>447</v>
      </c>
      <c r="F34" s="1035"/>
      <c r="G34" s="1036"/>
      <c r="H34" s="1037"/>
      <c r="I34" s="1038"/>
      <c r="J34" s="1039"/>
      <c r="K34" s="1040"/>
      <c r="L34" s="1038"/>
      <c r="M34" s="1031">
        <v>2</v>
      </c>
      <c r="N34" s="1032">
        <v>0.20300000000000001</v>
      </c>
      <c r="O34" s="1033">
        <v>447</v>
      </c>
      <c r="P34" s="1041"/>
      <c r="Q34" s="990"/>
      <c r="R34" s="990"/>
      <c r="S34" s="990"/>
      <c r="T34" s="1048"/>
      <c r="U34" s="1042"/>
      <c r="V34" s="1042"/>
      <c r="W34" s="1042"/>
      <c r="X34" s="1042"/>
      <c r="Y34" s="1042"/>
      <c r="Z34" s="1042"/>
      <c r="AA34" s="1042"/>
      <c r="AB34" s="533"/>
    </row>
    <row r="35" spans="1:28" ht="31.5" customHeight="1">
      <c r="A35" s="978" t="s">
        <v>638</v>
      </c>
      <c r="B35" s="1044">
        <v>12</v>
      </c>
      <c r="C35" s="1044">
        <v>2473</v>
      </c>
      <c r="D35" s="1034">
        <v>5156</v>
      </c>
      <c r="E35" s="1034">
        <v>5081</v>
      </c>
      <c r="F35" s="1035">
        <v>75</v>
      </c>
      <c r="G35" s="1036"/>
      <c r="H35" s="1037"/>
      <c r="I35" s="1051"/>
      <c r="J35" s="1052">
        <v>1</v>
      </c>
      <c r="K35" s="1053">
        <v>0</v>
      </c>
      <c r="L35" s="1051">
        <v>75</v>
      </c>
      <c r="M35" s="1031">
        <v>12</v>
      </c>
      <c r="N35" s="1032">
        <v>2.4729999999999999</v>
      </c>
      <c r="O35" s="1033">
        <v>5081</v>
      </c>
      <c r="P35" s="1041"/>
      <c r="Q35" s="990"/>
      <c r="R35" s="990"/>
      <c r="S35" s="990"/>
      <c r="T35" s="1048" t="s">
        <v>541</v>
      </c>
      <c r="U35" s="1042"/>
      <c r="V35" s="1042"/>
      <c r="W35" s="1042"/>
      <c r="X35" s="1042"/>
      <c r="Y35" s="1042"/>
      <c r="Z35" s="1042"/>
      <c r="AA35" s="1042"/>
      <c r="AB35" s="533"/>
    </row>
    <row r="36" spans="1:28" ht="31.5" customHeight="1">
      <c r="A36" s="978" t="s">
        <v>722</v>
      </c>
      <c r="B36" s="1054">
        <v>16</v>
      </c>
      <c r="C36" s="1055">
        <v>2.7869999999999999</v>
      </c>
      <c r="D36" s="1054">
        <v>3452</v>
      </c>
      <c r="E36" s="1056">
        <v>3452</v>
      </c>
      <c r="F36" s="1057">
        <v>0</v>
      </c>
      <c r="G36" s="1036">
        <v>0</v>
      </c>
      <c r="H36" s="1037">
        <v>0</v>
      </c>
      <c r="I36" s="1037">
        <v>0</v>
      </c>
      <c r="J36" s="1037">
        <v>0</v>
      </c>
      <c r="K36" s="1037">
        <v>0</v>
      </c>
      <c r="L36" s="1037">
        <v>0</v>
      </c>
      <c r="M36" s="1054">
        <v>16</v>
      </c>
      <c r="N36" s="1055">
        <v>2.7869999999999999</v>
      </c>
      <c r="O36" s="1054">
        <v>3452</v>
      </c>
      <c r="P36" s="1041" t="s">
        <v>786</v>
      </c>
      <c r="Q36" s="990"/>
      <c r="R36" s="990"/>
      <c r="S36" s="990"/>
      <c r="T36" s="1042"/>
      <c r="U36" s="1042"/>
      <c r="V36" s="1042"/>
      <c r="W36" s="1042"/>
      <c r="X36" s="1042"/>
      <c r="Y36" s="1042"/>
      <c r="Z36" s="1042"/>
      <c r="AA36" s="1042"/>
      <c r="AB36" s="533"/>
    </row>
    <row r="37" spans="1:28" ht="31.5" customHeight="1">
      <c r="A37" s="978" t="s">
        <v>639</v>
      </c>
      <c r="B37" s="1044">
        <v>18</v>
      </c>
      <c r="C37" s="1044">
        <v>2687</v>
      </c>
      <c r="D37" s="1034">
        <v>6065</v>
      </c>
      <c r="E37" s="1034">
        <v>6065</v>
      </c>
      <c r="F37" s="1035"/>
      <c r="G37" s="1036"/>
      <c r="H37" s="1037"/>
      <c r="I37" s="1038"/>
      <c r="J37" s="1039"/>
      <c r="K37" s="1040"/>
      <c r="L37" s="1038"/>
      <c r="M37" s="1031">
        <v>18</v>
      </c>
      <c r="N37" s="1032">
        <v>2.6869999999999998</v>
      </c>
      <c r="O37" s="1033">
        <v>6065</v>
      </c>
      <c r="P37" s="1041"/>
      <c r="Q37" s="990"/>
      <c r="R37" s="990"/>
      <c r="S37" s="990"/>
      <c r="T37" s="1042"/>
      <c r="U37" s="1042"/>
      <c r="V37" s="1042"/>
      <c r="W37" s="1042"/>
      <c r="X37" s="1042"/>
      <c r="Y37" s="1042"/>
      <c r="Z37" s="1042"/>
      <c r="AA37" s="1042"/>
      <c r="AB37" s="533"/>
    </row>
    <row r="38" spans="1:28" ht="31.5" customHeight="1" thickBot="1">
      <c r="A38" s="1007" t="s">
        <v>724</v>
      </c>
      <c r="B38" s="1058">
        <v>12</v>
      </c>
      <c r="C38" s="1059">
        <v>4.32</v>
      </c>
      <c r="D38" s="531">
        <v>1439</v>
      </c>
      <c r="E38" s="1060">
        <v>1439</v>
      </c>
      <c r="F38" s="1061"/>
      <c r="G38" s="1062"/>
      <c r="H38" s="1063"/>
      <c r="I38" s="1064"/>
      <c r="J38" s="1065"/>
      <c r="K38" s="1066"/>
      <c r="L38" s="1067"/>
      <c r="M38" s="1058">
        <v>12</v>
      </c>
      <c r="N38" s="1059">
        <v>4.32</v>
      </c>
      <c r="O38" s="531">
        <v>1439</v>
      </c>
      <c r="P38" s="1068"/>
      <c r="Q38" s="990"/>
      <c r="R38" s="990"/>
      <c r="S38" s="990"/>
      <c r="T38" s="1042"/>
      <c r="U38" s="1042"/>
      <c r="V38" s="1042"/>
      <c r="W38" s="1042"/>
      <c r="AB38" s="533"/>
    </row>
    <row r="39" spans="1:28" ht="36.75" customHeight="1">
      <c r="A39" s="1576"/>
      <c r="B39" s="1576"/>
      <c r="C39" s="1576"/>
      <c r="D39" s="1576"/>
      <c r="E39" s="1576"/>
      <c r="F39" s="1576"/>
      <c r="G39" s="1576"/>
      <c r="H39" s="1576"/>
      <c r="I39" s="1576"/>
      <c r="J39" s="1576"/>
      <c r="K39" s="1576"/>
      <c r="L39" s="1576"/>
      <c r="M39" s="1576"/>
      <c r="N39" s="1576"/>
      <c r="O39" s="1576"/>
    </row>
  </sheetData>
  <sheetProtection formatCells="0" formatColumns="0" formatRows="0" insertColumns="0" insertRows="0" insertHyperlinks="0" deleteColumns="0" deleteRows="0" sort="0" autoFilter="0" pivotTables="0"/>
  <mergeCells count="22">
    <mergeCell ref="A1:O1"/>
    <mergeCell ref="A39:O39"/>
    <mergeCell ref="M4:O4"/>
    <mergeCell ref="A2:F2"/>
    <mergeCell ref="G4:I4"/>
    <mergeCell ref="B4:F4"/>
    <mergeCell ref="B5:B6"/>
    <mergeCell ref="C5:C6"/>
    <mergeCell ref="A4:A6"/>
    <mergeCell ref="D5:F5"/>
    <mergeCell ref="G5:G6"/>
    <mergeCell ref="H5:H6"/>
    <mergeCell ref="I5:I6"/>
    <mergeCell ref="J5:J6"/>
    <mergeCell ref="S12:X13"/>
    <mergeCell ref="J4:L4"/>
    <mergeCell ref="K5:K6"/>
    <mergeCell ref="L5:L6"/>
    <mergeCell ref="M5:M6"/>
    <mergeCell ref="N5:N6"/>
    <mergeCell ref="O5:O6"/>
    <mergeCell ref="P5:P6"/>
  </mergeCells>
  <phoneticPr fontId="16" type="noConversion"/>
  <pageMargins left="0.23622047244094491" right="0.23622047244094491" top="0.57999999999999996" bottom="0.47" header="0.51181102362204722" footer="0.51181102362204722"/>
  <pageSetup paperSize="9" scale="59" orientation="portrait" r:id="rId1"/>
  <headerFooter alignWithMargins="0"/>
  <colBreaks count="2" manualBreakCount="2">
    <brk id="16" max="38" man="1"/>
    <brk id="27" max="23" man="1"/>
  </colBreaks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0"/>
  </sheetPr>
  <dimension ref="A1:U94"/>
  <sheetViews>
    <sheetView view="pageBreakPreview" zoomScaleNormal="100" zoomScaleSheetLayoutView="100" workbookViewId="0">
      <pane ySplit="4" topLeftCell="A5" activePane="bottomLeft" state="frozen"/>
      <selection activeCell="F1048544" sqref="F1048544"/>
      <selection pane="bottomLeft" sqref="A1:XFD1048576"/>
    </sheetView>
  </sheetViews>
  <sheetFormatPr defaultRowHeight="13.5"/>
  <cols>
    <col min="1" max="1" width="4.88671875" style="1118" customWidth="1"/>
    <col min="2" max="2" width="13.5546875" style="1077" customWidth="1"/>
    <col min="3" max="3" width="19.77734375" style="1077" customWidth="1"/>
    <col min="4" max="4" width="9.88671875" style="1077" customWidth="1"/>
    <col min="5" max="5" width="10.77734375" style="1077" customWidth="1"/>
    <col min="6" max="6" width="6.44140625" style="1077" customWidth="1"/>
    <col min="7" max="7" width="9.21875" style="1119" bestFit="1" customWidth="1"/>
    <col min="8" max="8" width="12.5546875" style="1120" customWidth="1"/>
    <col min="9" max="9" width="10" style="1077" customWidth="1"/>
    <col min="10" max="13" width="8.88671875" style="1077"/>
    <col min="14" max="14" width="9.6640625" style="1077" customWidth="1"/>
    <col min="15" max="15" width="7.33203125" style="1077" customWidth="1"/>
    <col min="16" max="16384" width="8.88671875" style="1077"/>
  </cols>
  <sheetData>
    <row r="1" spans="1:19" s="1071" customFormat="1" ht="20.25">
      <c r="A1" s="712" t="s">
        <v>545</v>
      </c>
      <c r="C1" s="1072"/>
      <c r="D1" s="1073"/>
      <c r="E1" s="1073"/>
      <c r="F1" s="1073"/>
      <c r="G1" s="1074"/>
      <c r="H1" s="1075"/>
      <c r="I1" s="1073"/>
    </row>
    <row r="2" spans="1:19" s="1071" customFormat="1" ht="14.25" thickBot="1">
      <c r="A2" s="1076"/>
      <c r="C2" s="1077"/>
      <c r="G2" s="1078"/>
      <c r="H2" s="1079"/>
    </row>
    <row r="3" spans="1:19" s="1071" customFormat="1" ht="15" customHeight="1">
      <c r="A3" s="1593" t="s">
        <v>83</v>
      </c>
      <c r="B3" s="1587" t="s">
        <v>32</v>
      </c>
      <c r="C3" s="1587" t="s">
        <v>33</v>
      </c>
      <c r="D3" s="1587" t="s">
        <v>84</v>
      </c>
      <c r="E3" s="1587" t="s">
        <v>34</v>
      </c>
      <c r="F3" s="1587" t="s">
        <v>35</v>
      </c>
      <c r="G3" s="1587"/>
      <c r="H3" s="1589" t="s">
        <v>38</v>
      </c>
      <c r="I3" s="1585" t="s">
        <v>36</v>
      </c>
    </row>
    <row r="4" spans="1:19" s="1071" customFormat="1" ht="27">
      <c r="A4" s="1594"/>
      <c r="B4" s="1588"/>
      <c r="C4" s="1588"/>
      <c r="D4" s="1588"/>
      <c r="E4" s="1588"/>
      <c r="F4" s="642" t="s">
        <v>37</v>
      </c>
      <c r="G4" s="627" t="s">
        <v>30</v>
      </c>
      <c r="H4" s="1590"/>
      <c r="I4" s="1586"/>
    </row>
    <row r="5" spans="1:19" s="1086" customFormat="1" ht="14.25" customHeight="1">
      <c r="A5" s="1591" t="s">
        <v>125</v>
      </c>
      <c r="B5" s="1592"/>
      <c r="C5" s="1080" t="s">
        <v>934</v>
      </c>
      <c r="D5" s="1081"/>
      <c r="E5" s="1081"/>
      <c r="F5" s="1082">
        <f>SUM(F6:F11)</f>
        <v>40.5</v>
      </c>
      <c r="G5" s="1083">
        <f>G7+G10</f>
        <v>0.41</v>
      </c>
      <c r="H5" s="1084">
        <f>SUM(H6:H11)</f>
        <v>3145</v>
      </c>
      <c r="I5" s="1085"/>
      <c r="K5" s="1584" t="s">
        <v>587</v>
      </c>
      <c r="L5" s="1584"/>
      <c r="M5" s="1584"/>
      <c r="N5" s="1584"/>
      <c r="O5" s="1584"/>
    </row>
    <row r="6" spans="1:19" ht="14.25" customHeight="1">
      <c r="A6" s="1583" t="s">
        <v>966</v>
      </c>
      <c r="B6" s="415" t="s">
        <v>172</v>
      </c>
      <c r="C6" s="415" t="s">
        <v>751</v>
      </c>
      <c r="D6" s="415" t="s">
        <v>752</v>
      </c>
      <c r="E6" s="284" t="s">
        <v>753</v>
      </c>
      <c r="F6" s="284">
        <v>3</v>
      </c>
      <c r="G6" s="416">
        <v>3.5000000000000003E-2</v>
      </c>
      <c r="H6" s="417">
        <v>50</v>
      </c>
      <c r="I6" s="418" t="s">
        <v>754</v>
      </c>
      <c r="K6" s="1584"/>
      <c r="L6" s="1584"/>
      <c r="M6" s="1584"/>
      <c r="N6" s="1584"/>
      <c r="O6" s="1584"/>
    </row>
    <row r="7" spans="1:19" ht="14.25" customHeight="1">
      <c r="A7" s="1583"/>
      <c r="B7" s="415" t="s">
        <v>856</v>
      </c>
      <c r="C7" s="646" t="s">
        <v>755</v>
      </c>
      <c r="D7" s="646" t="s">
        <v>756</v>
      </c>
      <c r="E7" s="646" t="s">
        <v>757</v>
      </c>
      <c r="F7" s="646">
        <v>6</v>
      </c>
      <c r="G7" s="416">
        <v>0.06</v>
      </c>
      <c r="H7" s="417">
        <v>270</v>
      </c>
      <c r="I7" s="418" t="s">
        <v>520</v>
      </c>
      <c r="K7" s="1584"/>
      <c r="L7" s="1584"/>
      <c r="M7" s="1584"/>
      <c r="N7" s="1584"/>
      <c r="O7" s="1584"/>
    </row>
    <row r="8" spans="1:19" ht="14.25" customHeight="1">
      <c r="A8" s="1583"/>
      <c r="B8" s="415" t="s">
        <v>189</v>
      </c>
      <c r="C8" s="415" t="s">
        <v>813</v>
      </c>
      <c r="D8" s="415" t="s">
        <v>814</v>
      </c>
      <c r="E8" s="284" t="s">
        <v>815</v>
      </c>
      <c r="F8" s="284">
        <v>5</v>
      </c>
      <c r="G8" s="416">
        <v>0.13</v>
      </c>
      <c r="H8" s="417">
        <v>120</v>
      </c>
      <c r="I8" s="418" t="s">
        <v>754</v>
      </c>
      <c r="K8" s="1584"/>
      <c r="L8" s="1584"/>
      <c r="M8" s="1584"/>
      <c r="N8" s="1584"/>
      <c r="O8" s="1584"/>
    </row>
    <row r="9" spans="1:19" ht="14.25" customHeight="1">
      <c r="A9" s="1583"/>
      <c r="B9" s="415" t="s">
        <v>189</v>
      </c>
      <c r="C9" s="415" t="s">
        <v>816</v>
      </c>
      <c r="D9" s="415" t="s">
        <v>814</v>
      </c>
      <c r="E9" s="284" t="s">
        <v>815</v>
      </c>
      <c r="F9" s="284">
        <v>5.5</v>
      </c>
      <c r="G9" s="416">
        <v>0.122</v>
      </c>
      <c r="H9" s="417">
        <v>130</v>
      </c>
      <c r="I9" s="418" t="s">
        <v>754</v>
      </c>
      <c r="K9" s="1584"/>
      <c r="L9" s="1584"/>
      <c r="M9" s="1584"/>
      <c r="N9" s="1584"/>
      <c r="O9" s="1584"/>
    </row>
    <row r="10" spans="1:19" ht="14.25" customHeight="1">
      <c r="A10" s="1583"/>
      <c r="B10" s="429" t="s">
        <v>769</v>
      </c>
      <c r="C10" s="429" t="s">
        <v>770</v>
      </c>
      <c r="D10" s="429" t="s">
        <v>771</v>
      </c>
      <c r="E10" s="429" t="s">
        <v>772</v>
      </c>
      <c r="F10" s="429">
        <v>17</v>
      </c>
      <c r="G10" s="422">
        <v>0.35</v>
      </c>
      <c r="H10" s="423">
        <v>2500</v>
      </c>
      <c r="I10" s="426" t="s">
        <v>773</v>
      </c>
      <c r="K10" s="1584"/>
      <c r="L10" s="1584"/>
      <c r="M10" s="1584"/>
      <c r="N10" s="1584"/>
      <c r="O10" s="1584"/>
    </row>
    <row r="11" spans="1:19" ht="14.25" customHeight="1">
      <c r="A11" s="1583"/>
      <c r="B11" s="415" t="s">
        <v>848</v>
      </c>
      <c r="C11" s="415" t="s">
        <v>779</v>
      </c>
      <c r="D11" s="285" t="s">
        <v>780</v>
      </c>
      <c r="E11" s="284" t="s">
        <v>781</v>
      </c>
      <c r="F11" s="284">
        <v>4</v>
      </c>
      <c r="G11" s="430">
        <v>5.3999999999999999E-2</v>
      </c>
      <c r="H11" s="417">
        <v>75</v>
      </c>
      <c r="I11" s="418" t="s">
        <v>754</v>
      </c>
      <c r="K11" s="1584"/>
      <c r="L11" s="1584"/>
      <c r="M11" s="1584"/>
      <c r="N11" s="1584"/>
      <c r="O11" s="1584"/>
    </row>
    <row r="12" spans="1:19" s="1087" customFormat="1" ht="14.25" customHeight="1">
      <c r="A12" s="1583" t="s">
        <v>809</v>
      </c>
      <c r="B12" s="646" t="s">
        <v>818</v>
      </c>
      <c r="C12" s="646"/>
      <c r="D12" s="646"/>
      <c r="E12" s="646"/>
      <c r="F12" s="646"/>
      <c r="G12" s="430">
        <f t="shared" ref="G12" si="0">SUM(G13:G13)</f>
        <v>0</v>
      </c>
      <c r="H12" s="421">
        <f t="shared" ref="H12" si="1">SUM(H13:H13)</f>
        <v>0</v>
      </c>
      <c r="I12" s="433"/>
      <c r="K12" s="1584"/>
      <c r="L12" s="1584"/>
      <c r="M12" s="1584"/>
      <c r="N12" s="1584"/>
      <c r="O12" s="1584"/>
    </row>
    <row r="13" spans="1:19" ht="14.25" customHeight="1" thickBot="1">
      <c r="A13" s="1583"/>
      <c r="B13" s="415"/>
      <c r="C13" s="415"/>
      <c r="D13" s="415"/>
      <c r="E13" s="284"/>
      <c r="F13" s="284"/>
      <c r="G13" s="416"/>
      <c r="H13" s="417"/>
      <c r="I13" s="418"/>
      <c r="K13" s="1088" t="s">
        <v>581</v>
      </c>
      <c r="L13" s="1089"/>
      <c r="M13" s="1089"/>
      <c r="N13" s="1089"/>
      <c r="O13" s="1089"/>
      <c r="P13" s="1089"/>
      <c r="Q13" s="1089"/>
      <c r="R13" s="1089"/>
      <c r="S13" s="1090"/>
    </row>
    <row r="14" spans="1:19" ht="14.25" customHeight="1">
      <c r="A14" s="1583" t="s">
        <v>819</v>
      </c>
      <c r="B14" s="646" t="s">
        <v>818</v>
      </c>
      <c r="C14" s="646"/>
      <c r="D14" s="646"/>
      <c r="E14" s="646"/>
      <c r="F14" s="646"/>
      <c r="G14" s="430">
        <f t="shared" ref="G14" si="2">SUM(G15:G15)</f>
        <v>0</v>
      </c>
      <c r="H14" s="421">
        <f t="shared" ref="H14" si="3">SUM(H15:H15)</f>
        <v>0</v>
      </c>
      <c r="I14" s="433"/>
      <c r="K14" s="1610" t="s">
        <v>183</v>
      </c>
      <c r="L14" s="1604" t="s">
        <v>32</v>
      </c>
      <c r="M14" s="1604" t="s">
        <v>33</v>
      </c>
      <c r="N14" s="1604" t="s">
        <v>84</v>
      </c>
      <c r="O14" s="1604" t="s">
        <v>34</v>
      </c>
      <c r="P14" s="1587" t="s">
        <v>35</v>
      </c>
      <c r="Q14" s="1587"/>
      <c r="R14" s="1604" t="s">
        <v>38</v>
      </c>
      <c r="S14" s="1609" t="s">
        <v>36</v>
      </c>
    </row>
    <row r="15" spans="1:19" ht="14.25" customHeight="1">
      <c r="A15" s="1583"/>
      <c r="B15" s="415"/>
      <c r="C15" s="415"/>
      <c r="D15" s="415"/>
      <c r="E15" s="284"/>
      <c r="F15" s="284"/>
      <c r="G15" s="416"/>
      <c r="H15" s="417"/>
      <c r="I15" s="418"/>
      <c r="K15" s="1596"/>
      <c r="L15" s="1605"/>
      <c r="M15" s="1605"/>
      <c r="N15" s="1605"/>
      <c r="O15" s="1605"/>
      <c r="P15" s="1091" t="s">
        <v>37</v>
      </c>
      <c r="Q15" s="1092" t="s">
        <v>30</v>
      </c>
      <c r="R15" s="1605"/>
      <c r="S15" s="1603"/>
    </row>
    <row r="16" spans="1:19" s="1087" customFormat="1" ht="14.25" customHeight="1">
      <c r="A16" s="1583" t="s">
        <v>820</v>
      </c>
      <c r="B16" s="646" t="s">
        <v>818</v>
      </c>
      <c r="C16" s="646"/>
      <c r="D16" s="646"/>
      <c r="E16" s="646"/>
      <c r="F16" s="646"/>
      <c r="G16" s="430">
        <f t="shared" ref="G16" si="4">SUM(G17:G17)</f>
        <v>0</v>
      </c>
      <c r="H16" s="421">
        <f t="shared" ref="H16" si="5">SUM(H17:H17)</f>
        <v>0</v>
      </c>
      <c r="I16" s="433"/>
      <c r="K16" s="1606" t="s">
        <v>184</v>
      </c>
      <c r="L16" s="645" t="s">
        <v>143</v>
      </c>
      <c r="M16" s="645" t="s">
        <v>516</v>
      </c>
      <c r="N16" s="646"/>
      <c r="O16" s="646"/>
      <c r="P16" s="646"/>
      <c r="Q16" s="1093">
        <f>SUM(Q17:Q25)</f>
        <v>3.2000000000000001E-2</v>
      </c>
      <c r="R16" s="1094">
        <f>SUM(R17:R25)</f>
        <v>2994</v>
      </c>
      <c r="S16" s="433" t="s">
        <v>517</v>
      </c>
    </row>
    <row r="17" spans="1:21" s="1087" customFormat="1" ht="14.25" customHeight="1">
      <c r="A17" s="1583"/>
      <c r="B17" s="415"/>
      <c r="C17" s="415"/>
      <c r="D17" s="415"/>
      <c r="E17" s="284"/>
      <c r="F17" s="284"/>
      <c r="G17" s="416"/>
      <c r="H17" s="417"/>
      <c r="I17" s="418"/>
      <c r="K17" s="1607"/>
      <c r="L17" s="415" t="s">
        <v>170</v>
      </c>
      <c r="M17" s="1095" t="s">
        <v>518</v>
      </c>
      <c r="N17" s="415" t="s">
        <v>519</v>
      </c>
      <c r="O17" s="284" t="s">
        <v>236</v>
      </c>
      <c r="P17" s="284">
        <v>6</v>
      </c>
      <c r="Q17" s="416">
        <v>3.2000000000000001E-2</v>
      </c>
      <c r="R17" s="417">
        <v>138</v>
      </c>
      <c r="S17" s="418" t="s">
        <v>520</v>
      </c>
    </row>
    <row r="18" spans="1:21" ht="14.25" customHeight="1">
      <c r="A18" s="1583" t="s">
        <v>821</v>
      </c>
      <c r="B18" s="646" t="s">
        <v>818</v>
      </c>
      <c r="C18" s="646"/>
      <c r="D18" s="646"/>
      <c r="E18" s="646"/>
      <c r="F18" s="646"/>
      <c r="G18" s="430">
        <f t="shared" ref="G18" si="6">SUM(G19:G19)</f>
        <v>0</v>
      </c>
      <c r="H18" s="421">
        <f t="shared" ref="H18" si="7">SUM(H19:H19)</f>
        <v>0</v>
      </c>
      <c r="I18" s="433"/>
      <c r="K18" s="1607"/>
      <c r="L18" s="646" t="s">
        <v>276</v>
      </c>
      <c r="M18" s="603" t="s">
        <v>521</v>
      </c>
      <c r="N18" s="646" t="s">
        <v>522</v>
      </c>
      <c r="O18" s="646" t="s">
        <v>523</v>
      </c>
      <c r="P18" s="646">
        <v>4</v>
      </c>
      <c r="Q18" s="430">
        <v>0</v>
      </c>
      <c r="R18" s="421">
        <v>137</v>
      </c>
      <c r="S18" s="418" t="s">
        <v>524</v>
      </c>
    </row>
    <row r="19" spans="1:21" s="1096" customFormat="1" ht="14.25" customHeight="1">
      <c r="A19" s="1583"/>
      <c r="B19" s="415"/>
      <c r="C19" s="415"/>
      <c r="D19" s="415"/>
      <c r="E19" s="284"/>
      <c r="F19" s="284"/>
      <c r="G19" s="416"/>
      <c r="H19" s="417"/>
      <c r="I19" s="418"/>
      <c r="K19" s="1607"/>
      <c r="L19" s="646" t="s">
        <v>174</v>
      </c>
      <c r="M19" s="603" t="s">
        <v>525</v>
      </c>
      <c r="N19" s="1097" t="s">
        <v>526</v>
      </c>
      <c r="O19" s="646" t="s">
        <v>523</v>
      </c>
      <c r="P19" s="646">
        <v>6</v>
      </c>
      <c r="Q19" s="430">
        <v>0</v>
      </c>
      <c r="R19" s="421">
        <v>270</v>
      </c>
      <c r="S19" s="418" t="s">
        <v>524</v>
      </c>
    </row>
    <row r="20" spans="1:21" ht="14.25" customHeight="1">
      <c r="A20" s="1583" t="s">
        <v>822</v>
      </c>
      <c r="B20" s="646" t="s">
        <v>818</v>
      </c>
      <c r="C20" s="646"/>
      <c r="D20" s="646"/>
      <c r="E20" s="646"/>
      <c r="F20" s="646"/>
      <c r="G20" s="430">
        <f t="shared" ref="G20" si="8">SUM(G21:G21)</f>
        <v>0</v>
      </c>
      <c r="H20" s="421">
        <f t="shared" ref="H20" si="9">SUM(H21:H21)</f>
        <v>0</v>
      </c>
      <c r="I20" s="433"/>
      <c r="K20" s="1607"/>
      <c r="L20" s="646" t="s">
        <v>168</v>
      </c>
      <c r="M20" s="603" t="s">
        <v>527</v>
      </c>
      <c r="N20" s="646" t="s">
        <v>528</v>
      </c>
      <c r="O20" s="646" t="s">
        <v>523</v>
      </c>
      <c r="P20" s="646">
        <v>4</v>
      </c>
      <c r="Q20" s="430">
        <v>0</v>
      </c>
      <c r="R20" s="421">
        <v>478</v>
      </c>
      <c r="S20" s="418" t="s">
        <v>524</v>
      </c>
    </row>
    <row r="21" spans="1:21" ht="14.25" customHeight="1">
      <c r="A21" s="1583"/>
      <c r="B21" s="415"/>
      <c r="C21" s="415"/>
      <c r="D21" s="415"/>
      <c r="E21" s="284"/>
      <c r="F21" s="284"/>
      <c r="G21" s="416"/>
      <c r="H21" s="417"/>
      <c r="I21" s="418"/>
      <c r="K21" s="1607"/>
      <c r="L21" s="646" t="s">
        <v>188</v>
      </c>
      <c r="M21" s="603" t="s">
        <v>529</v>
      </c>
      <c r="N21" s="646" t="s">
        <v>530</v>
      </c>
      <c r="O21" s="646" t="s">
        <v>523</v>
      </c>
      <c r="P21" s="646">
        <v>3.5</v>
      </c>
      <c r="Q21" s="430">
        <v>0</v>
      </c>
      <c r="R21" s="421">
        <v>165</v>
      </c>
      <c r="S21" s="418" t="s">
        <v>524</v>
      </c>
    </row>
    <row r="22" spans="1:21" ht="14.25" customHeight="1">
      <c r="A22" s="1583" t="s">
        <v>823</v>
      </c>
      <c r="B22" s="646" t="s">
        <v>818</v>
      </c>
      <c r="C22" s="646"/>
      <c r="D22" s="646"/>
      <c r="E22" s="646"/>
      <c r="F22" s="646"/>
      <c r="G22" s="430">
        <f t="shared" ref="G22" si="10">SUM(G23:G23)</f>
        <v>0</v>
      </c>
      <c r="H22" s="421">
        <f t="shared" ref="H22" si="11">SUM(H23:H23)</f>
        <v>0</v>
      </c>
      <c r="I22" s="433"/>
      <c r="K22" s="1607"/>
      <c r="L22" s="646" t="s">
        <v>170</v>
      </c>
      <c r="M22" s="603" t="s">
        <v>531</v>
      </c>
      <c r="N22" s="646" t="s">
        <v>532</v>
      </c>
      <c r="O22" s="646" t="s">
        <v>523</v>
      </c>
      <c r="P22" s="646">
        <v>5.5</v>
      </c>
      <c r="Q22" s="430">
        <v>0</v>
      </c>
      <c r="R22" s="421">
        <v>380</v>
      </c>
      <c r="S22" s="418" t="s">
        <v>524</v>
      </c>
    </row>
    <row r="23" spans="1:21" ht="14.25" customHeight="1">
      <c r="A23" s="1583"/>
      <c r="B23" s="415"/>
      <c r="C23" s="415"/>
      <c r="D23" s="415"/>
      <c r="E23" s="284"/>
      <c r="F23" s="284"/>
      <c r="G23" s="416"/>
      <c r="H23" s="417"/>
      <c r="I23" s="418"/>
      <c r="K23" s="1607"/>
      <c r="L23" s="646" t="s">
        <v>169</v>
      </c>
      <c r="M23" s="603" t="s">
        <v>533</v>
      </c>
      <c r="N23" s="646" t="s">
        <v>526</v>
      </c>
      <c r="O23" s="646" t="s">
        <v>523</v>
      </c>
      <c r="P23" s="646">
        <v>6</v>
      </c>
      <c r="Q23" s="430">
        <v>0</v>
      </c>
      <c r="R23" s="421">
        <v>646</v>
      </c>
      <c r="S23" s="418" t="s">
        <v>524</v>
      </c>
    </row>
    <row r="24" spans="1:21" ht="14.25" customHeight="1">
      <c r="A24" s="1583" t="s">
        <v>824</v>
      </c>
      <c r="B24" s="646" t="s">
        <v>818</v>
      </c>
      <c r="C24" s="646"/>
      <c r="D24" s="646"/>
      <c r="E24" s="646"/>
      <c r="F24" s="646"/>
      <c r="G24" s="430">
        <f t="shared" ref="G24" si="12">SUM(G25:G25)</f>
        <v>0</v>
      </c>
      <c r="H24" s="421">
        <f t="shared" ref="H24" si="13">SUM(H25:H25)</f>
        <v>0</v>
      </c>
      <c r="I24" s="433"/>
      <c r="K24" s="1607"/>
      <c r="L24" s="415" t="s">
        <v>534</v>
      </c>
      <c r="M24" s="1095" t="s">
        <v>535</v>
      </c>
      <c r="N24" s="415" t="s">
        <v>530</v>
      </c>
      <c r="O24" s="284" t="s">
        <v>523</v>
      </c>
      <c r="P24" s="284">
        <v>3</v>
      </c>
      <c r="Q24" s="430">
        <v>0</v>
      </c>
      <c r="R24" s="417">
        <v>523</v>
      </c>
      <c r="S24" s="418" t="s">
        <v>524</v>
      </c>
    </row>
    <row r="25" spans="1:21" ht="14.25" customHeight="1" thickBot="1">
      <c r="A25" s="1583"/>
      <c r="B25" s="415"/>
      <c r="C25" s="415"/>
      <c r="D25" s="415"/>
      <c r="E25" s="284"/>
      <c r="F25" s="284"/>
      <c r="G25" s="416"/>
      <c r="H25" s="417"/>
      <c r="I25" s="418"/>
      <c r="K25" s="1608"/>
      <c r="L25" s="407" t="s">
        <v>536</v>
      </c>
      <c r="M25" s="1098" t="s">
        <v>537</v>
      </c>
      <c r="N25" s="1099" t="s">
        <v>538</v>
      </c>
      <c r="O25" s="1100" t="s">
        <v>539</v>
      </c>
      <c r="P25" s="1100">
        <v>5</v>
      </c>
      <c r="Q25" s="1101">
        <v>0</v>
      </c>
      <c r="R25" s="1102">
        <v>257</v>
      </c>
      <c r="S25" s="1103" t="s">
        <v>524</v>
      </c>
    </row>
    <row r="26" spans="1:21" ht="14.25" customHeight="1" thickBot="1">
      <c r="A26" s="1583" t="s">
        <v>825</v>
      </c>
      <c r="B26" s="646" t="s">
        <v>818</v>
      </c>
      <c r="C26" s="646"/>
      <c r="D26" s="646"/>
      <c r="E26" s="646"/>
      <c r="F26" s="646"/>
      <c r="G26" s="430">
        <f t="shared" ref="G26" si="14">SUM(G27:G27)</f>
        <v>0</v>
      </c>
      <c r="H26" s="421">
        <f t="shared" ref="H26" si="15">SUM(H27:H27)</f>
        <v>0</v>
      </c>
      <c r="I26" s="433"/>
      <c r="K26" s="1104" t="s">
        <v>540</v>
      </c>
      <c r="L26" s="1090"/>
      <c r="M26" s="1090"/>
      <c r="N26" s="1090"/>
      <c r="O26" s="1090"/>
      <c r="P26" s="1090"/>
      <c r="Q26" s="1090"/>
      <c r="R26" s="1090"/>
      <c r="S26" s="1090"/>
    </row>
    <row r="27" spans="1:21" ht="14.25" customHeight="1">
      <c r="A27" s="1583"/>
      <c r="B27" s="415"/>
      <c r="C27" s="415"/>
      <c r="D27" s="415"/>
      <c r="E27" s="284"/>
      <c r="F27" s="284"/>
      <c r="G27" s="416"/>
      <c r="H27" s="417"/>
      <c r="I27" s="418"/>
      <c r="K27" s="1595" t="s">
        <v>25</v>
      </c>
      <c r="L27" s="1597" t="s">
        <v>514</v>
      </c>
      <c r="M27" s="1598"/>
      <c r="N27" s="1599"/>
      <c r="O27" s="1597" t="s">
        <v>562</v>
      </c>
      <c r="P27" s="1598"/>
      <c r="Q27" s="1599"/>
      <c r="R27" s="1597" t="s">
        <v>576</v>
      </c>
      <c r="S27" s="1598"/>
      <c r="T27" s="1599"/>
      <c r="U27" s="1602" t="s">
        <v>543</v>
      </c>
    </row>
    <row r="28" spans="1:21" ht="14.25" customHeight="1">
      <c r="A28" s="1583" t="s">
        <v>826</v>
      </c>
      <c r="B28" s="646" t="s">
        <v>1</v>
      </c>
      <c r="C28" s="646"/>
      <c r="D28" s="646"/>
      <c r="E28" s="646"/>
      <c r="F28" s="646"/>
      <c r="G28" s="430">
        <v>3.5000000000000003E-2</v>
      </c>
      <c r="H28" s="421">
        <v>50</v>
      </c>
      <c r="I28" s="433"/>
      <c r="K28" s="1596"/>
      <c r="L28" s="336" t="s">
        <v>29</v>
      </c>
      <c r="M28" s="1105" t="s">
        <v>30</v>
      </c>
      <c r="N28" s="337" t="s">
        <v>31</v>
      </c>
      <c r="O28" s="1106" t="s">
        <v>29</v>
      </c>
      <c r="P28" s="1107" t="s">
        <v>30</v>
      </c>
      <c r="Q28" s="1108" t="s">
        <v>31</v>
      </c>
      <c r="R28" s="1106" t="s">
        <v>29</v>
      </c>
      <c r="S28" s="1107" t="s">
        <v>30</v>
      </c>
      <c r="T28" s="1108" t="s">
        <v>31</v>
      </c>
      <c r="U28" s="1603"/>
    </row>
    <row r="29" spans="1:21" ht="14.25" customHeight="1" thickBot="1">
      <c r="A29" s="1583"/>
      <c r="B29" s="415" t="s">
        <v>847</v>
      </c>
      <c r="C29" s="415" t="s">
        <v>751</v>
      </c>
      <c r="D29" s="415" t="s">
        <v>752</v>
      </c>
      <c r="E29" s="284" t="s">
        <v>753</v>
      </c>
      <c r="F29" s="284">
        <v>3</v>
      </c>
      <c r="G29" s="416">
        <v>3.5000000000000003E-2</v>
      </c>
      <c r="H29" s="417">
        <v>50</v>
      </c>
      <c r="I29" s="418" t="s">
        <v>754</v>
      </c>
      <c r="K29" s="1109" t="s">
        <v>77</v>
      </c>
      <c r="L29" s="1110">
        <v>436</v>
      </c>
      <c r="M29" s="1111">
        <v>164.18799999999999</v>
      </c>
      <c r="N29" s="1110">
        <v>304234</v>
      </c>
      <c r="O29" s="1112" t="s">
        <v>515</v>
      </c>
      <c r="P29" s="1113" t="s">
        <v>515</v>
      </c>
      <c r="Q29" s="1112" t="s">
        <v>515</v>
      </c>
      <c r="R29" s="1112" t="s">
        <v>445</v>
      </c>
      <c r="S29" s="1113" t="s">
        <v>445</v>
      </c>
      <c r="T29" s="1112" t="s">
        <v>445</v>
      </c>
      <c r="U29" s="1114" t="s">
        <v>580</v>
      </c>
    </row>
    <row r="30" spans="1:21" ht="14.25" customHeight="1">
      <c r="A30" s="1583" t="s">
        <v>827</v>
      </c>
      <c r="B30" s="646" t="s">
        <v>818</v>
      </c>
      <c r="C30" s="646"/>
      <c r="D30" s="646"/>
      <c r="E30" s="646"/>
      <c r="F30" s="646"/>
      <c r="G30" s="430"/>
      <c r="H30" s="421"/>
      <c r="I30" s="433"/>
      <c r="K30" s="1090"/>
      <c r="L30" s="1090"/>
      <c r="M30" s="1090"/>
      <c r="N30" s="1090"/>
      <c r="O30" s="1090"/>
      <c r="P30" s="1090"/>
      <c r="Q30" s="1090"/>
      <c r="R30" s="1090"/>
      <c r="S30" s="1090"/>
    </row>
    <row r="31" spans="1:21" ht="14.25" customHeight="1">
      <c r="A31" s="1583"/>
      <c r="B31" s="415" t="s">
        <v>856</v>
      </c>
      <c r="C31" s="646" t="s">
        <v>755</v>
      </c>
      <c r="D31" s="646" t="s">
        <v>756</v>
      </c>
      <c r="E31" s="646" t="s">
        <v>757</v>
      </c>
      <c r="F31" s="646">
        <v>6</v>
      </c>
      <c r="G31" s="416">
        <v>0.06</v>
      </c>
      <c r="H31" s="417">
        <v>270</v>
      </c>
      <c r="I31" s="418" t="s">
        <v>846</v>
      </c>
      <c r="K31" s="1090"/>
      <c r="L31" s="1090"/>
      <c r="M31" s="1090"/>
      <c r="N31" s="1090"/>
      <c r="O31" s="1600" t="s">
        <v>542</v>
      </c>
      <c r="P31" s="1601"/>
      <c r="Q31" s="1090"/>
      <c r="R31" s="1090"/>
      <c r="S31" s="1090"/>
    </row>
    <row r="32" spans="1:21" ht="14.25" customHeight="1">
      <c r="A32" s="1583" t="s">
        <v>828</v>
      </c>
      <c r="B32" s="646" t="s">
        <v>818</v>
      </c>
      <c r="C32" s="415"/>
      <c r="D32" s="415"/>
      <c r="E32" s="284"/>
      <c r="F32" s="284"/>
      <c r="G32" s="416"/>
      <c r="H32" s="417"/>
      <c r="I32" s="418"/>
      <c r="K32" s="1090"/>
      <c r="L32" s="1090"/>
      <c r="M32" s="1090"/>
      <c r="N32" s="1090"/>
      <c r="O32" s="1600" t="s">
        <v>541</v>
      </c>
      <c r="P32" s="1601"/>
      <c r="Q32" s="1090"/>
      <c r="R32" s="1090"/>
      <c r="S32" s="1090"/>
    </row>
    <row r="33" spans="1:19" ht="14.25" customHeight="1">
      <c r="A33" s="1583"/>
      <c r="B33" s="415"/>
      <c r="C33" s="415"/>
      <c r="D33" s="415"/>
      <c r="E33" s="284"/>
      <c r="F33" s="284"/>
      <c r="G33" s="416"/>
      <c r="H33" s="417"/>
      <c r="I33" s="418"/>
      <c r="K33" s="1090"/>
      <c r="L33" s="1090"/>
      <c r="M33" s="1090"/>
      <c r="N33" s="1090"/>
      <c r="O33" s="1600" t="s">
        <v>541</v>
      </c>
      <c r="P33" s="1601"/>
      <c r="Q33" s="1090"/>
      <c r="R33" s="1090"/>
      <c r="S33" s="1090"/>
    </row>
    <row r="34" spans="1:19" ht="14.25" customHeight="1">
      <c r="A34" s="1583" t="s">
        <v>829</v>
      </c>
      <c r="B34" s="646" t="s">
        <v>818</v>
      </c>
      <c r="C34" s="646"/>
      <c r="D34" s="646"/>
      <c r="E34" s="646"/>
      <c r="F34" s="646"/>
      <c r="G34" s="430">
        <f t="shared" ref="G34:G61" si="16">SUM(G35:G35)</f>
        <v>0</v>
      </c>
      <c r="H34" s="421">
        <f t="shared" ref="H34:H61" si="17">SUM(H35:H35)</f>
        <v>0</v>
      </c>
      <c r="I34" s="433"/>
      <c r="K34" s="1071"/>
      <c r="L34" s="1071"/>
      <c r="M34" s="1071"/>
      <c r="N34" s="1071"/>
      <c r="O34" s="1071"/>
      <c r="P34" s="1071"/>
      <c r="Q34" s="1071"/>
      <c r="R34" s="1071"/>
      <c r="S34" s="1071"/>
    </row>
    <row r="35" spans="1:19" ht="14.25" customHeight="1">
      <c r="A35" s="1583"/>
      <c r="B35" s="415"/>
      <c r="C35" s="415"/>
      <c r="D35" s="415"/>
      <c r="E35" s="284"/>
      <c r="F35" s="284"/>
      <c r="G35" s="416"/>
      <c r="H35" s="417"/>
      <c r="I35" s="418"/>
      <c r="K35" s="1071"/>
      <c r="L35" s="1071"/>
      <c r="M35" s="1071"/>
      <c r="N35" s="1071"/>
      <c r="O35" s="1071"/>
      <c r="P35" s="1071"/>
      <c r="Q35" s="1071"/>
      <c r="R35" s="1071"/>
      <c r="S35" s="1071"/>
    </row>
    <row r="36" spans="1:19" ht="14.25" customHeight="1">
      <c r="A36" s="1583" t="s">
        <v>830</v>
      </c>
      <c r="B36" s="646" t="s">
        <v>818</v>
      </c>
      <c r="C36" s="646"/>
      <c r="D36" s="646"/>
      <c r="E36" s="646"/>
      <c r="F36" s="646"/>
      <c r="G36" s="430">
        <f t="shared" si="16"/>
        <v>0</v>
      </c>
      <c r="H36" s="421">
        <f t="shared" si="17"/>
        <v>0</v>
      </c>
      <c r="I36" s="433"/>
      <c r="K36" s="1071"/>
      <c r="L36" s="1071"/>
      <c r="M36" s="1071"/>
      <c r="N36" s="1071"/>
      <c r="O36" s="1071"/>
      <c r="P36" s="1071"/>
      <c r="Q36" s="1071"/>
      <c r="R36" s="1071"/>
      <c r="S36" s="1071"/>
    </row>
    <row r="37" spans="1:19" ht="14.25" customHeight="1">
      <c r="A37" s="1583"/>
      <c r="B37" s="415"/>
      <c r="C37" s="415"/>
      <c r="D37" s="415"/>
      <c r="E37" s="284"/>
      <c r="F37" s="284"/>
      <c r="G37" s="416"/>
      <c r="H37" s="417"/>
      <c r="I37" s="418"/>
      <c r="K37" s="1071"/>
      <c r="L37" s="1071"/>
      <c r="M37" s="1071"/>
      <c r="N37" s="1071"/>
      <c r="O37" s="1071"/>
      <c r="P37" s="1071"/>
      <c r="Q37" s="1071"/>
      <c r="R37" s="1071"/>
      <c r="S37" s="1071"/>
    </row>
    <row r="38" spans="1:19" ht="14.25" customHeight="1">
      <c r="A38" s="1583" t="s">
        <v>831</v>
      </c>
      <c r="B38" s="646" t="s">
        <v>818</v>
      </c>
      <c r="C38" s="646"/>
      <c r="D38" s="646"/>
      <c r="E38" s="646"/>
      <c r="F38" s="646"/>
      <c r="G38" s="430">
        <f t="shared" si="16"/>
        <v>0</v>
      </c>
      <c r="H38" s="421">
        <f t="shared" si="17"/>
        <v>0</v>
      </c>
      <c r="I38" s="433"/>
      <c r="K38" s="1071"/>
      <c r="L38" s="1071"/>
      <c r="M38" s="1071"/>
      <c r="N38" s="1071"/>
      <c r="O38" s="1071"/>
      <c r="P38" s="1071"/>
      <c r="Q38" s="1071"/>
      <c r="R38" s="1071"/>
      <c r="S38" s="1071"/>
    </row>
    <row r="39" spans="1:19" ht="14.25" customHeight="1">
      <c r="A39" s="1583"/>
      <c r="B39" s="415"/>
      <c r="C39" s="415"/>
      <c r="D39" s="415"/>
      <c r="E39" s="284"/>
      <c r="F39" s="284"/>
      <c r="G39" s="416"/>
      <c r="H39" s="417"/>
      <c r="I39" s="418"/>
      <c r="K39" s="1071"/>
      <c r="L39" s="1071"/>
      <c r="M39" s="1071"/>
      <c r="N39" s="1071"/>
      <c r="O39" s="1071"/>
      <c r="P39" s="1071"/>
      <c r="Q39" s="1071"/>
      <c r="R39" s="1071"/>
      <c r="S39" s="1071"/>
    </row>
    <row r="40" spans="1:19" ht="14.25" customHeight="1">
      <c r="A40" s="1583" t="s">
        <v>832</v>
      </c>
      <c r="B40" s="646" t="s">
        <v>818</v>
      </c>
      <c r="C40" s="646"/>
      <c r="D40" s="646"/>
      <c r="E40" s="646"/>
      <c r="F40" s="646"/>
      <c r="G40" s="430">
        <f t="shared" si="16"/>
        <v>0</v>
      </c>
      <c r="H40" s="421">
        <f t="shared" si="17"/>
        <v>0</v>
      </c>
      <c r="I40" s="433"/>
      <c r="K40" s="1071"/>
      <c r="L40" s="1071"/>
      <c r="M40" s="1071"/>
      <c r="N40" s="1071"/>
      <c r="O40" s="1071"/>
      <c r="P40" s="1071"/>
      <c r="Q40" s="1071"/>
      <c r="R40" s="1071"/>
      <c r="S40" s="1071"/>
    </row>
    <row r="41" spans="1:19" ht="14.25" customHeight="1">
      <c r="A41" s="1583"/>
      <c r="B41" s="415"/>
      <c r="C41" s="415"/>
      <c r="D41" s="415"/>
      <c r="E41" s="284"/>
      <c r="F41" s="284"/>
      <c r="G41" s="416"/>
      <c r="H41" s="417"/>
      <c r="I41" s="418"/>
      <c r="K41" s="1071"/>
      <c r="L41" s="1071"/>
      <c r="M41" s="1071"/>
      <c r="N41" s="1071"/>
      <c r="O41" s="1071"/>
      <c r="P41" s="1071"/>
      <c r="Q41" s="1071"/>
      <c r="R41" s="1071"/>
      <c r="S41" s="1071"/>
    </row>
    <row r="42" spans="1:19" ht="14.25" customHeight="1">
      <c r="A42" s="1583" t="s">
        <v>833</v>
      </c>
      <c r="B42" s="646" t="s">
        <v>818</v>
      </c>
      <c r="C42" s="646"/>
      <c r="D42" s="646"/>
      <c r="E42" s="646"/>
      <c r="F42" s="646"/>
      <c r="G42" s="430">
        <f t="shared" si="16"/>
        <v>0</v>
      </c>
      <c r="H42" s="421">
        <f t="shared" si="17"/>
        <v>0</v>
      </c>
      <c r="I42" s="433"/>
      <c r="K42" s="1071"/>
      <c r="L42" s="1071"/>
      <c r="M42" s="1071"/>
      <c r="N42" s="1071"/>
      <c r="O42" s="1071"/>
      <c r="P42" s="1071"/>
      <c r="Q42" s="1071"/>
      <c r="R42" s="1071"/>
      <c r="S42" s="1071"/>
    </row>
    <row r="43" spans="1:19" ht="14.25" customHeight="1">
      <c r="A43" s="1583"/>
      <c r="B43" s="415"/>
      <c r="C43" s="415"/>
      <c r="D43" s="415"/>
      <c r="E43" s="284"/>
      <c r="F43" s="284"/>
      <c r="G43" s="416"/>
      <c r="H43" s="417"/>
      <c r="I43" s="418"/>
      <c r="K43" s="1071"/>
      <c r="L43" s="1071"/>
      <c r="M43" s="1071"/>
      <c r="N43" s="1071"/>
      <c r="O43" s="1071"/>
      <c r="P43" s="1071"/>
      <c r="Q43" s="1071"/>
      <c r="R43" s="1071"/>
      <c r="S43" s="1071"/>
    </row>
    <row r="44" spans="1:19" ht="14.25" customHeight="1">
      <c r="A44" s="1583" t="s">
        <v>834</v>
      </c>
      <c r="B44" s="646" t="s">
        <v>818</v>
      </c>
      <c r="C44" s="646"/>
      <c r="D44" s="646"/>
      <c r="E44" s="646"/>
      <c r="F44" s="646"/>
      <c r="G44" s="430">
        <f t="shared" si="16"/>
        <v>0</v>
      </c>
      <c r="H44" s="421">
        <f t="shared" si="17"/>
        <v>0</v>
      </c>
      <c r="I44" s="433"/>
      <c r="K44" s="1071"/>
      <c r="L44" s="1071"/>
      <c r="M44" s="1071"/>
      <c r="N44" s="1071"/>
      <c r="O44" s="1071"/>
      <c r="P44" s="1071"/>
      <c r="Q44" s="1071"/>
      <c r="R44" s="1071"/>
      <c r="S44" s="1071"/>
    </row>
    <row r="45" spans="1:19" ht="14.25" customHeight="1">
      <c r="A45" s="1583"/>
      <c r="B45" s="415"/>
      <c r="C45" s="415"/>
      <c r="D45" s="415"/>
      <c r="E45" s="284"/>
      <c r="F45" s="284"/>
      <c r="G45" s="416"/>
      <c r="H45" s="417"/>
      <c r="I45" s="418"/>
      <c r="K45" s="1071"/>
      <c r="L45" s="1071"/>
      <c r="M45" s="1071"/>
      <c r="N45" s="1071"/>
      <c r="O45" s="1071"/>
      <c r="P45" s="1071"/>
      <c r="Q45" s="1071"/>
      <c r="R45" s="1071"/>
      <c r="S45" s="1071"/>
    </row>
    <row r="46" spans="1:19" ht="14.25" customHeight="1">
      <c r="A46" s="1583" t="s">
        <v>835</v>
      </c>
      <c r="B46" s="646" t="s">
        <v>818</v>
      </c>
      <c r="C46" s="646"/>
      <c r="D46" s="646"/>
      <c r="E46" s="646"/>
      <c r="F46" s="646"/>
      <c r="G46" s="430">
        <f t="shared" si="16"/>
        <v>0</v>
      </c>
      <c r="H46" s="421">
        <f t="shared" si="17"/>
        <v>0</v>
      </c>
      <c r="I46" s="433"/>
      <c r="K46" s="1071"/>
      <c r="L46" s="1071"/>
      <c r="M46" s="1071"/>
      <c r="N46" s="1071"/>
      <c r="O46" s="1071"/>
      <c r="P46" s="1071"/>
      <c r="Q46" s="1071"/>
      <c r="R46" s="1071"/>
      <c r="S46" s="1071"/>
    </row>
    <row r="47" spans="1:19" ht="14.25" customHeight="1">
      <c r="A47" s="1583"/>
      <c r="B47" s="415"/>
      <c r="C47" s="415"/>
      <c r="D47" s="415"/>
      <c r="E47" s="284"/>
      <c r="F47" s="284"/>
      <c r="G47" s="416"/>
      <c r="H47" s="417"/>
      <c r="I47" s="418"/>
      <c r="K47" s="1071"/>
      <c r="L47" s="1071"/>
      <c r="M47" s="1071"/>
      <c r="N47" s="1071"/>
      <c r="O47" s="1071"/>
      <c r="P47" s="1071"/>
      <c r="Q47" s="1071"/>
      <c r="R47" s="1071"/>
      <c r="S47" s="1071"/>
    </row>
    <row r="48" spans="1:19" ht="14.25" customHeight="1">
      <c r="A48" s="1583" t="s">
        <v>836</v>
      </c>
      <c r="B48" s="646" t="s">
        <v>818</v>
      </c>
      <c r="C48" s="646"/>
      <c r="D48" s="646"/>
      <c r="E48" s="646"/>
      <c r="F48" s="646"/>
      <c r="G48" s="430">
        <f t="shared" si="16"/>
        <v>0</v>
      </c>
      <c r="H48" s="421">
        <f t="shared" si="17"/>
        <v>0</v>
      </c>
      <c r="I48" s="433"/>
      <c r="K48" s="1071"/>
      <c r="L48" s="1071"/>
      <c r="M48" s="1071"/>
      <c r="N48" s="1071"/>
      <c r="O48" s="1071"/>
      <c r="P48" s="1071"/>
      <c r="Q48" s="1071"/>
      <c r="R48" s="1071"/>
      <c r="S48" s="1071"/>
    </row>
    <row r="49" spans="1:19" ht="14.25" customHeight="1">
      <c r="A49" s="1583"/>
      <c r="B49" s="415"/>
      <c r="C49" s="415"/>
      <c r="D49" s="415"/>
      <c r="E49" s="284"/>
      <c r="F49" s="284"/>
      <c r="G49" s="416"/>
      <c r="H49" s="417"/>
      <c r="I49" s="418"/>
      <c r="K49" s="1071"/>
      <c r="L49" s="1071"/>
      <c r="M49" s="1071"/>
      <c r="N49" s="1071"/>
      <c r="O49" s="1071"/>
      <c r="P49" s="1071"/>
      <c r="Q49" s="1071"/>
      <c r="R49" s="1071"/>
      <c r="S49" s="1071"/>
    </row>
    <row r="50" spans="1:19" ht="14.25" customHeight="1">
      <c r="A50" s="1583" t="s">
        <v>837</v>
      </c>
      <c r="B50" s="646" t="s">
        <v>818</v>
      </c>
      <c r="C50" s="646"/>
      <c r="D50" s="646"/>
      <c r="E50" s="646"/>
      <c r="F50" s="646"/>
      <c r="G50" s="430">
        <f t="shared" si="16"/>
        <v>0</v>
      </c>
      <c r="H50" s="421">
        <f t="shared" si="17"/>
        <v>0</v>
      </c>
      <c r="I50" s="433"/>
      <c r="K50" s="1071"/>
      <c r="L50" s="1071"/>
      <c r="M50" s="1071"/>
      <c r="N50" s="1071"/>
      <c r="O50" s="1071"/>
      <c r="P50" s="1071"/>
      <c r="Q50" s="1071"/>
      <c r="R50" s="1071"/>
      <c r="S50" s="1071"/>
    </row>
    <row r="51" spans="1:19" ht="14.25" customHeight="1">
      <c r="A51" s="1583"/>
      <c r="B51" s="415"/>
      <c r="C51" s="415"/>
      <c r="D51" s="415"/>
      <c r="E51" s="284"/>
      <c r="F51" s="284"/>
      <c r="G51" s="416"/>
      <c r="H51" s="417"/>
      <c r="I51" s="418"/>
      <c r="K51" s="1071"/>
      <c r="L51" s="1071"/>
      <c r="M51" s="1071"/>
      <c r="N51" s="1071"/>
      <c r="O51" s="1071"/>
      <c r="P51" s="1071"/>
      <c r="Q51" s="1071"/>
      <c r="R51" s="1071"/>
      <c r="S51" s="1071"/>
    </row>
    <row r="52" spans="1:19" ht="14.25" customHeight="1">
      <c r="A52" s="1583" t="s">
        <v>810</v>
      </c>
      <c r="B52" s="646"/>
      <c r="C52" s="646">
        <v>2</v>
      </c>
      <c r="D52" s="646"/>
      <c r="E52" s="646"/>
      <c r="F52" s="646"/>
      <c r="G52" s="430">
        <v>0.252</v>
      </c>
      <c r="H52" s="421">
        <v>250</v>
      </c>
      <c r="I52" s="433"/>
      <c r="K52" s="1071"/>
      <c r="L52" s="1071"/>
      <c r="M52" s="1071"/>
      <c r="N52" s="1071"/>
      <c r="O52" s="1071"/>
      <c r="P52" s="1071"/>
      <c r="Q52" s="1071"/>
      <c r="R52" s="1071"/>
      <c r="S52" s="1071"/>
    </row>
    <row r="53" spans="1:19" ht="14.25" customHeight="1">
      <c r="A53" s="1583"/>
      <c r="B53" s="415" t="s">
        <v>857</v>
      </c>
      <c r="C53" s="415" t="s">
        <v>813</v>
      </c>
      <c r="D53" s="415" t="s">
        <v>814</v>
      </c>
      <c r="E53" s="284" t="s">
        <v>815</v>
      </c>
      <c r="F53" s="284">
        <v>5</v>
      </c>
      <c r="G53" s="416">
        <v>0.13</v>
      </c>
      <c r="H53" s="417">
        <v>120</v>
      </c>
      <c r="I53" s="418" t="s">
        <v>754</v>
      </c>
      <c r="K53" s="1071"/>
      <c r="L53" s="1071"/>
      <c r="M53" s="1071"/>
      <c r="N53" s="1071"/>
      <c r="O53" s="1071"/>
      <c r="P53" s="1071"/>
      <c r="Q53" s="1071"/>
      <c r="R53" s="1071"/>
      <c r="S53" s="1071"/>
    </row>
    <row r="54" spans="1:19" ht="14.25" customHeight="1">
      <c r="A54" s="641"/>
      <c r="B54" s="415" t="s">
        <v>857</v>
      </c>
      <c r="C54" s="415" t="s">
        <v>816</v>
      </c>
      <c r="D54" s="415" t="s">
        <v>814</v>
      </c>
      <c r="E54" s="284" t="s">
        <v>815</v>
      </c>
      <c r="F54" s="284">
        <v>5.5</v>
      </c>
      <c r="G54" s="416">
        <v>0.122</v>
      </c>
      <c r="H54" s="417">
        <v>130</v>
      </c>
      <c r="I54" s="418" t="s">
        <v>754</v>
      </c>
      <c r="K54" s="1071"/>
      <c r="L54" s="1071"/>
      <c r="M54" s="1071"/>
      <c r="N54" s="1071"/>
      <c r="O54" s="1071"/>
      <c r="P54" s="1071"/>
      <c r="Q54" s="1071"/>
      <c r="R54" s="1071"/>
      <c r="S54" s="1071"/>
    </row>
    <row r="55" spans="1:19" ht="14.25" customHeight="1">
      <c r="A55" s="1583" t="s">
        <v>838</v>
      </c>
      <c r="B55" s="646" t="s">
        <v>818</v>
      </c>
      <c r="C55" s="646"/>
      <c r="D55" s="646"/>
      <c r="E55" s="646"/>
      <c r="F55" s="646"/>
      <c r="G55" s="430">
        <f t="shared" si="16"/>
        <v>0</v>
      </c>
      <c r="H55" s="421">
        <f t="shared" si="17"/>
        <v>0</v>
      </c>
      <c r="I55" s="433"/>
      <c r="K55" s="1071"/>
      <c r="L55" s="1071"/>
      <c r="M55" s="1071"/>
      <c r="N55" s="1071"/>
      <c r="O55" s="1071"/>
      <c r="P55" s="1071"/>
      <c r="Q55" s="1071"/>
      <c r="R55" s="1071"/>
      <c r="S55" s="1071"/>
    </row>
    <row r="56" spans="1:19" ht="14.25" customHeight="1">
      <c r="A56" s="1583"/>
      <c r="B56" s="415"/>
      <c r="C56" s="415"/>
      <c r="D56" s="415"/>
      <c r="E56" s="284"/>
      <c r="F56" s="284"/>
      <c r="G56" s="416"/>
      <c r="H56" s="417"/>
      <c r="I56" s="418"/>
      <c r="K56" s="1071"/>
      <c r="L56" s="1071"/>
      <c r="M56" s="1071"/>
      <c r="N56" s="1071"/>
      <c r="O56" s="1071"/>
      <c r="P56" s="1071"/>
      <c r="Q56" s="1071"/>
      <c r="R56" s="1071"/>
      <c r="S56" s="1071"/>
    </row>
    <row r="57" spans="1:19" ht="14.25" customHeight="1">
      <c r="A57" s="1583" t="s">
        <v>839</v>
      </c>
      <c r="B57" s="646" t="s">
        <v>1</v>
      </c>
      <c r="C57" s="646"/>
      <c r="D57" s="646"/>
      <c r="E57" s="646"/>
      <c r="F57" s="646"/>
      <c r="G57" s="430">
        <v>0.35</v>
      </c>
      <c r="H57" s="421">
        <v>2500</v>
      </c>
      <c r="I57" s="433"/>
      <c r="K57" s="1071"/>
      <c r="L57" s="1071"/>
      <c r="M57" s="1071"/>
      <c r="N57" s="1071"/>
      <c r="O57" s="1071"/>
      <c r="P57" s="1071"/>
      <c r="Q57" s="1071"/>
      <c r="R57" s="1071"/>
      <c r="S57" s="1071"/>
    </row>
    <row r="58" spans="1:19" ht="14.25" customHeight="1">
      <c r="A58" s="1583"/>
      <c r="B58" s="429" t="s">
        <v>769</v>
      </c>
      <c r="C58" s="429" t="s">
        <v>770</v>
      </c>
      <c r="D58" s="429" t="s">
        <v>771</v>
      </c>
      <c r="E58" s="429" t="s">
        <v>772</v>
      </c>
      <c r="F58" s="429">
        <v>17</v>
      </c>
      <c r="G58" s="422">
        <v>0.35</v>
      </c>
      <c r="H58" s="423">
        <v>2500</v>
      </c>
      <c r="I58" s="426" t="s">
        <v>773</v>
      </c>
      <c r="K58" s="1071"/>
      <c r="L58" s="1071"/>
      <c r="M58" s="1071"/>
      <c r="N58" s="1071"/>
      <c r="O58" s="1071"/>
      <c r="P58" s="1071"/>
      <c r="Q58" s="1071"/>
      <c r="R58" s="1071"/>
      <c r="S58" s="1071"/>
    </row>
    <row r="59" spans="1:19" ht="14.25" customHeight="1">
      <c r="A59" s="1583" t="s">
        <v>840</v>
      </c>
      <c r="B59" s="646" t="s">
        <v>818</v>
      </c>
      <c r="C59" s="646"/>
      <c r="D59" s="646"/>
      <c r="E59" s="646"/>
      <c r="F59" s="646"/>
      <c r="G59" s="430">
        <f t="shared" si="16"/>
        <v>0</v>
      </c>
      <c r="H59" s="421">
        <f t="shared" si="17"/>
        <v>0</v>
      </c>
      <c r="I59" s="433"/>
      <c r="K59" s="1071"/>
      <c r="L59" s="1071"/>
      <c r="M59" s="1071"/>
      <c r="N59" s="1071"/>
      <c r="O59" s="1071"/>
      <c r="P59" s="1071"/>
      <c r="Q59" s="1071"/>
      <c r="R59" s="1071"/>
      <c r="S59" s="1071"/>
    </row>
    <row r="60" spans="1:19" ht="14.25" customHeight="1">
      <c r="A60" s="1583"/>
      <c r="B60" s="415"/>
      <c r="C60" s="415"/>
      <c r="D60" s="415"/>
      <c r="E60" s="284"/>
      <c r="F60" s="284"/>
      <c r="G60" s="416"/>
      <c r="H60" s="417"/>
      <c r="I60" s="418"/>
      <c r="K60" s="1071"/>
      <c r="L60" s="1071"/>
      <c r="M60" s="1071"/>
      <c r="N60" s="1071"/>
      <c r="O60" s="1071"/>
      <c r="P60" s="1071"/>
      <c r="Q60" s="1071"/>
      <c r="R60" s="1071"/>
      <c r="S60" s="1071"/>
    </row>
    <row r="61" spans="1:19" ht="14.25" customHeight="1">
      <c r="A61" s="1583" t="s">
        <v>841</v>
      </c>
      <c r="B61" s="646" t="s">
        <v>818</v>
      </c>
      <c r="C61" s="646"/>
      <c r="D61" s="646"/>
      <c r="E61" s="646"/>
      <c r="F61" s="646"/>
      <c r="G61" s="430">
        <f t="shared" si="16"/>
        <v>0</v>
      </c>
      <c r="H61" s="421">
        <f t="shared" si="17"/>
        <v>0</v>
      </c>
      <c r="I61" s="433"/>
      <c r="K61" s="1071"/>
      <c r="L61" s="1071"/>
      <c r="M61" s="1071"/>
      <c r="N61" s="1071"/>
      <c r="O61" s="1071"/>
      <c r="P61" s="1071"/>
      <c r="Q61" s="1071"/>
      <c r="R61" s="1071"/>
      <c r="S61" s="1071"/>
    </row>
    <row r="62" spans="1:19" ht="14.25" customHeight="1">
      <c r="A62" s="1583"/>
      <c r="B62" s="415"/>
      <c r="C62" s="415"/>
      <c r="D62" s="415"/>
      <c r="E62" s="284"/>
      <c r="F62" s="284"/>
      <c r="G62" s="416"/>
      <c r="H62" s="417"/>
      <c r="I62" s="418"/>
      <c r="K62" s="1071"/>
      <c r="L62" s="1071"/>
      <c r="M62" s="1071"/>
      <c r="N62" s="1071"/>
      <c r="O62" s="1071"/>
      <c r="P62" s="1071"/>
      <c r="Q62" s="1071"/>
      <c r="R62" s="1071"/>
      <c r="S62" s="1071"/>
    </row>
    <row r="63" spans="1:19" ht="14.25" customHeight="1">
      <c r="A63" s="1583" t="s">
        <v>842</v>
      </c>
      <c r="B63" s="646" t="s">
        <v>818</v>
      </c>
      <c r="C63" s="646"/>
      <c r="D63" s="646"/>
      <c r="E63" s="646"/>
      <c r="F63" s="646"/>
      <c r="G63" s="430">
        <f t="shared" ref="G63" si="18">SUM(G64:G64)</f>
        <v>0</v>
      </c>
      <c r="H63" s="421">
        <f t="shared" ref="H63" si="19">SUM(H64:H64)</f>
        <v>0</v>
      </c>
      <c r="I63" s="433"/>
    </row>
    <row r="64" spans="1:19" ht="14.25" customHeight="1">
      <c r="A64" s="1583"/>
      <c r="B64" s="415"/>
      <c r="C64" s="415"/>
      <c r="D64" s="415"/>
      <c r="E64" s="284"/>
      <c r="F64" s="284"/>
      <c r="G64" s="416"/>
      <c r="H64" s="417"/>
      <c r="I64" s="418"/>
    </row>
    <row r="65" spans="1:9" ht="14.25" customHeight="1">
      <c r="A65" s="1583" t="s">
        <v>843</v>
      </c>
      <c r="B65" s="646" t="s">
        <v>818</v>
      </c>
      <c r="C65" s="646"/>
      <c r="D65" s="646"/>
      <c r="E65" s="646"/>
      <c r="F65" s="646"/>
      <c r="G65" s="430">
        <f t="shared" ref="G65:G69" si="20">SUM(G66:G66)</f>
        <v>5.3999999999999999E-2</v>
      </c>
      <c r="H65" s="421">
        <f t="shared" ref="H65:H69" si="21">SUM(H66:H66)</f>
        <v>0</v>
      </c>
      <c r="I65" s="433"/>
    </row>
    <row r="66" spans="1:9" ht="14.25" customHeight="1">
      <c r="A66" s="1583"/>
      <c r="B66" s="415" t="s">
        <v>848</v>
      </c>
      <c r="C66" s="415" t="s">
        <v>779</v>
      </c>
      <c r="D66" s="285" t="s">
        <v>780</v>
      </c>
      <c r="E66" s="284" t="s">
        <v>781</v>
      </c>
      <c r="F66" s="284" t="s">
        <v>782</v>
      </c>
      <c r="G66" s="430">
        <v>5.3999999999999999E-2</v>
      </c>
      <c r="H66" s="417" t="s">
        <v>783</v>
      </c>
      <c r="I66" s="418" t="s">
        <v>754</v>
      </c>
    </row>
    <row r="67" spans="1:9" ht="14.25" customHeight="1">
      <c r="A67" s="1583" t="s">
        <v>844</v>
      </c>
      <c r="B67" s="646" t="s">
        <v>818</v>
      </c>
      <c r="C67" s="646"/>
      <c r="D67" s="646"/>
      <c r="E67" s="646"/>
      <c r="F67" s="646"/>
      <c r="G67" s="430">
        <f t="shared" si="20"/>
        <v>0</v>
      </c>
      <c r="H67" s="421">
        <f t="shared" si="21"/>
        <v>0</v>
      </c>
      <c r="I67" s="433"/>
    </row>
    <row r="68" spans="1:9" ht="14.25" customHeight="1">
      <c r="A68" s="1583"/>
      <c r="B68" s="415"/>
      <c r="C68" s="415"/>
      <c r="D68" s="415"/>
      <c r="E68" s="284"/>
      <c r="F68" s="284"/>
      <c r="G68" s="416"/>
      <c r="H68" s="417"/>
      <c r="I68" s="418"/>
    </row>
    <row r="69" spans="1:9" ht="14.25" customHeight="1">
      <c r="A69" s="1583" t="s">
        <v>845</v>
      </c>
      <c r="B69" s="646" t="s">
        <v>818</v>
      </c>
      <c r="C69" s="646"/>
      <c r="D69" s="646"/>
      <c r="E69" s="646"/>
      <c r="F69" s="646"/>
      <c r="G69" s="430">
        <f t="shared" si="20"/>
        <v>0</v>
      </c>
      <c r="H69" s="421">
        <f t="shared" si="21"/>
        <v>0</v>
      </c>
      <c r="I69" s="433"/>
    </row>
    <row r="70" spans="1:9" ht="14.25" customHeight="1">
      <c r="A70" s="1583"/>
      <c r="B70" s="415"/>
      <c r="C70" s="415"/>
      <c r="D70" s="415"/>
      <c r="E70" s="284"/>
      <c r="F70" s="284"/>
      <c r="G70" s="416"/>
      <c r="H70" s="417"/>
      <c r="I70" s="418"/>
    </row>
    <row r="71" spans="1:9" ht="14.25" customHeight="1">
      <c r="A71" s="1583" t="s">
        <v>812</v>
      </c>
      <c r="B71" s="646" t="s">
        <v>818</v>
      </c>
      <c r="C71" s="646"/>
      <c r="D71" s="646"/>
      <c r="E71" s="646"/>
      <c r="F71" s="646"/>
      <c r="G71" s="430"/>
      <c r="H71" s="421"/>
      <c r="I71" s="433"/>
    </row>
    <row r="72" spans="1:9" ht="14.25" customHeight="1">
      <c r="A72" s="1583"/>
      <c r="B72" s="424"/>
      <c r="C72" s="419"/>
      <c r="D72" s="419"/>
      <c r="E72" s="424"/>
      <c r="F72" s="424"/>
      <c r="G72" s="425"/>
      <c r="H72" s="428"/>
      <c r="I72" s="420"/>
    </row>
    <row r="73" spans="1:9">
      <c r="A73" s="1115"/>
      <c r="B73" s="1115"/>
      <c r="C73" s="1115"/>
      <c r="D73" s="1115"/>
      <c r="E73" s="1115"/>
      <c r="F73" s="1115"/>
      <c r="G73" s="1116"/>
      <c r="H73" s="1117"/>
      <c r="I73" s="1115"/>
    </row>
    <row r="74" spans="1:9">
      <c r="A74" s="1115"/>
      <c r="B74" s="1115"/>
      <c r="C74" s="1115"/>
      <c r="D74" s="1115"/>
      <c r="E74" s="1115"/>
      <c r="F74" s="1115"/>
      <c r="G74" s="1116"/>
      <c r="H74" s="1117"/>
      <c r="I74" s="1115"/>
    </row>
    <row r="75" spans="1:9">
      <c r="A75" s="1115"/>
      <c r="B75" s="1115"/>
      <c r="C75" s="1115"/>
      <c r="D75" s="1115"/>
      <c r="E75" s="1115"/>
      <c r="F75" s="1115"/>
      <c r="G75" s="1116"/>
      <c r="H75" s="1117"/>
      <c r="I75" s="1115"/>
    </row>
    <row r="76" spans="1:9">
      <c r="A76" s="1115"/>
      <c r="B76" s="1115"/>
      <c r="C76" s="1115"/>
      <c r="D76" s="1115"/>
      <c r="E76" s="1115"/>
      <c r="F76" s="1115"/>
      <c r="G76" s="1116"/>
      <c r="H76" s="1117"/>
      <c r="I76" s="1115"/>
    </row>
    <row r="77" spans="1:9">
      <c r="A77" s="1115"/>
      <c r="B77" s="1115"/>
      <c r="C77" s="1115"/>
      <c r="D77" s="1115"/>
      <c r="E77" s="1115"/>
      <c r="F77" s="1115"/>
      <c r="G77" s="1116"/>
      <c r="H77" s="1117"/>
      <c r="I77" s="1115"/>
    </row>
    <row r="78" spans="1:9">
      <c r="A78" s="1115"/>
      <c r="B78" s="1115"/>
      <c r="C78" s="1115"/>
      <c r="D78" s="1115"/>
      <c r="E78" s="1115"/>
      <c r="F78" s="1115"/>
      <c r="G78" s="1116"/>
      <c r="H78" s="1117"/>
      <c r="I78" s="1115"/>
    </row>
    <row r="79" spans="1:9">
      <c r="A79" s="1115"/>
      <c r="B79" s="1115"/>
      <c r="C79" s="1115"/>
      <c r="D79" s="1115"/>
      <c r="E79" s="1115"/>
      <c r="F79" s="1115"/>
      <c r="G79" s="1116"/>
      <c r="H79" s="1117"/>
      <c r="I79" s="1115"/>
    </row>
    <row r="80" spans="1:9">
      <c r="A80" s="1115"/>
      <c r="B80" s="1115"/>
      <c r="C80" s="1115"/>
      <c r="D80" s="1115"/>
      <c r="E80" s="1115"/>
      <c r="F80" s="1115"/>
      <c r="G80" s="1116"/>
      <c r="H80" s="1117"/>
      <c r="I80" s="1115"/>
    </row>
    <row r="81" spans="1:9">
      <c r="A81" s="1115"/>
      <c r="B81" s="1115"/>
      <c r="C81" s="1115"/>
      <c r="D81" s="1115"/>
      <c r="E81" s="1115"/>
      <c r="F81" s="1115"/>
      <c r="G81" s="1116"/>
      <c r="H81" s="1117"/>
      <c r="I81" s="1115"/>
    </row>
    <row r="82" spans="1:9">
      <c r="A82" s="1115"/>
      <c r="B82" s="1115"/>
      <c r="C82" s="1115"/>
      <c r="D82" s="1115"/>
      <c r="E82" s="1115"/>
      <c r="F82" s="1115"/>
      <c r="G82" s="1116"/>
      <c r="H82" s="1117"/>
      <c r="I82" s="1115"/>
    </row>
    <row r="83" spans="1:9">
      <c r="A83" s="1115"/>
      <c r="B83" s="1115"/>
      <c r="C83" s="1115"/>
      <c r="D83" s="1115"/>
      <c r="E83" s="1115"/>
      <c r="F83" s="1115"/>
      <c r="G83" s="1116"/>
      <c r="H83" s="1117"/>
      <c r="I83" s="1115"/>
    </row>
    <row r="84" spans="1:9">
      <c r="A84" s="1115"/>
      <c r="B84" s="1115"/>
      <c r="C84" s="1115"/>
      <c r="D84" s="1115"/>
      <c r="E84" s="1115"/>
      <c r="F84" s="1115"/>
      <c r="G84" s="1116"/>
      <c r="H84" s="1117"/>
      <c r="I84" s="1115"/>
    </row>
    <row r="85" spans="1:9">
      <c r="A85" s="1115"/>
      <c r="B85" s="1115"/>
      <c r="C85" s="1115"/>
      <c r="D85" s="1115"/>
      <c r="E85" s="1115"/>
      <c r="F85" s="1115"/>
      <c r="G85" s="1116"/>
      <c r="H85" s="1117"/>
      <c r="I85" s="1115"/>
    </row>
    <row r="86" spans="1:9">
      <c r="A86" s="1115"/>
      <c r="B86" s="1115"/>
      <c r="C86" s="1115"/>
      <c r="D86" s="1115"/>
      <c r="E86" s="1115"/>
      <c r="F86" s="1115"/>
      <c r="G86" s="1116"/>
      <c r="H86" s="1117"/>
      <c r="I86" s="1115"/>
    </row>
    <row r="87" spans="1:9">
      <c r="A87" s="1115"/>
      <c r="B87" s="1115"/>
      <c r="C87" s="1115"/>
      <c r="D87" s="1115"/>
      <c r="E87" s="1115"/>
      <c r="F87" s="1115"/>
      <c r="G87" s="1116"/>
      <c r="H87" s="1117"/>
      <c r="I87" s="1115"/>
    </row>
    <row r="88" spans="1:9">
      <c r="A88" s="1115"/>
      <c r="B88" s="1115"/>
      <c r="C88" s="1115"/>
      <c r="D88" s="1115"/>
      <c r="E88" s="1115"/>
      <c r="F88" s="1115"/>
      <c r="G88" s="1116"/>
      <c r="H88" s="1117"/>
      <c r="I88" s="1115"/>
    </row>
    <row r="89" spans="1:9">
      <c r="A89" s="1115"/>
      <c r="B89" s="1115"/>
      <c r="C89" s="1115"/>
      <c r="D89" s="1115"/>
      <c r="E89" s="1115"/>
      <c r="F89" s="1115"/>
      <c r="G89" s="1116"/>
      <c r="H89" s="1117"/>
      <c r="I89" s="1115"/>
    </row>
    <row r="90" spans="1:9">
      <c r="A90" s="1115"/>
      <c r="B90" s="1115"/>
      <c r="C90" s="1115"/>
      <c r="D90" s="1115"/>
      <c r="E90" s="1115"/>
      <c r="F90" s="1115"/>
      <c r="G90" s="1116"/>
      <c r="H90" s="1117"/>
      <c r="I90" s="1115"/>
    </row>
    <row r="91" spans="1:9">
      <c r="A91" s="1115"/>
      <c r="B91" s="1115"/>
      <c r="C91" s="1115"/>
      <c r="D91" s="1115"/>
      <c r="E91" s="1115"/>
      <c r="F91" s="1115"/>
      <c r="G91" s="1116"/>
      <c r="H91" s="1117"/>
      <c r="I91" s="1115"/>
    </row>
    <row r="92" spans="1:9">
      <c r="A92" s="1115"/>
      <c r="B92" s="1115"/>
      <c r="C92" s="1115"/>
      <c r="D92" s="1115"/>
      <c r="E92" s="1115"/>
      <c r="F92" s="1115"/>
      <c r="G92" s="1116"/>
      <c r="H92" s="1117"/>
      <c r="I92" s="1115"/>
    </row>
    <row r="93" spans="1:9">
      <c r="A93" s="1115"/>
      <c r="B93" s="1115"/>
      <c r="C93" s="1115"/>
      <c r="D93" s="1115"/>
      <c r="E93" s="1115"/>
      <c r="F93" s="1115"/>
      <c r="G93" s="1116"/>
      <c r="H93" s="1117"/>
      <c r="I93" s="1115"/>
    </row>
    <row r="94" spans="1:9">
      <c r="A94" s="1115"/>
      <c r="B94" s="1115"/>
      <c r="C94" s="1115"/>
      <c r="D94" s="1115"/>
      <c r="E94" s="1115"/>
      <c r="F94" s="1115"/>
      <c r="G94" s="1116"/>
      <c r="H94" s="1117"/>
      <c r="I94" s="1115"/>
    </row>
  </sheetData>
  <mergeCells count="58">
    <mergeCell ref="A36:A37"/>
    <mergeCell ref="R27:T27"/>
    <mergeCell ref="O32:P32"/>
    <mergeCell ref="O31:P31"/>
    <mergeCell ref="R14:R15"/>
    <mergeCell ref="K16:K25"/>
    <mergeCell ref="S14:S15"/>
    <mergeCell ref="A26:A27"/>
    <mergeCell ref="O27:Q27"/>
    <mergeCell ref="O14:O15"/>
    <mergeCell ref="P14:Q14"/>
    <mergeCell ref="A32:A33"/>
    <mergeCell ref="K14:K15"/>
    <mergeCell ref="L14:L15"/>
    <mergeCell ref="M14:M15"/>
    <mergeCell ref="N14:N15"/>
    <mergeCell ref="K27:K28"/>
    <mergeCell ref="L27:N27"/>
    <mergeCell ref="O33:P33"/>
    <mergeCell ref="A28:A29"/>
    <mergeCell ref="U27:U28"/>
    <mergeCell ref="A71:A72"/>
    <mergeCell ref="B3:B4"/>
    <mergeCell ref="A5:B5"/>
    <mergeCell ref="A6:A11"/>
    <mergeCell ref="A12:A13"/>
    <mergeCell ref="A24:A25"/>
    <mergeCell ref="A16:A17"/>
    <mergeCell ref="A18:A19"/>
    <mergeCell ref="A20:A21"/>
    <mergeCell ref="A22:A23"/>
    <mergeCell ref="A3:A4"/>
    <mergeCell ref="A69:A70"/>
    <mergeCell ref="A34:A35"/>
    <mergeCell ref="A30:A31"/>
    <mergeCell ref="A14:A15"/>
    <mergeCell ref="A38:A39"/>
    <mergeCell ref="K5:O12"/>
    <mergeCell ref="I3:I4"/>
    <mergeCell ref="E3:E4"/>
    <mergeCell ref="F3:G3"/>
    <mergeCell ref="C3:C4"/>
    <mergeCell ref="D3:D4"/>
    <mergeCell ref="H3:H4"/>
    <mergeCell ref="A40:A41"/>
    <mergeCell ref="A42:A43"/>
    <mergeCell ref="A44:A45"/>
    <mergeCell ref="A46:A47"/>
    <mergeCell ref="A59:A60"/>
    <mergeCell ref="A61:A62"/>
    <mergeCell ref="A67:A68"/>
    <mergeCell ref="A48:A49"/>
    <mergeCell ref="A50:A51"/>
    <mergeCell ref="A52:A53"/>
    <mergeCell ref="A55:A56"/>
    <mergeCell ref="A57:A58"/>
    <mergeCell ref="A63:A64"/>
    <mergeCell ref="A65:A66"/>
  </mergeCells>
  <phoneticPr fontId="16" type="noConversion"/>
  <pageMargins left="0.59055118110236227" right="0.62992125984251968" top="0.98425196850393704" bottom="0.98425196850393704" header="0.51181102362204722" footer="0.51181102362204722"/>
  <pageSetup paperSize="9" scale="65" fitToWidth="0" fitToHeight="0" orientation="portrait" r:id="rId1"/>
  <headerFooter alignWithMargins="0"/>
  <colBreaks count="1" manualBreakCount="1">
    <brk id="9" max="1048575" man="1"/>
  </colBreaks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O68"/>
  <sheetViews>
    <sheetView view="pageBreakPreview" zoomScaleNormal="100" zoomScaleSheetLayoutView="100" workbookViewId="0">
      <pane ySplit="4" topLeftCell="A20" activePane="bottomLeft" state="frozen"/>
      <selection activeCell="F1048544" sqref="F1048544"/>
      <selection pane="bottomLeft" sqref="A1:XFD1048576"/>
    </sheetView>
  </sheetViews>
  <sheetFormatPr defaultRowHeight="13.5"/>
  <cols>
    <col min="1" max="1" width="4.88671875" style="1118" customWidth="1"/>
    <col min="2" max="2" width="13.77734375" style="1118" customWidth="1"/>
    <col min="3" max="3" width="27.109375" style="1118" customWidth="1"/>
    <col min="4" max="4" width="9.21875" style="1118" customWidth="1"/>
    <col min="5" max="5" width="10.21875" style="1118" customWidth="1"/>
    <col min="6" max="6" width="7.109375" style="1118" customWidth="1"/>
    <col min="7" max="7" width="10.5546875" style="1125" customWidth="1"/>
    <col min="8" max="8" width="9" style="1126" customWidth="1"/>
    <col min="9" max="9" width="10.6640625" style="1118" customWidth="1"/>
    <col min="10" max="16384" width="8.88671875" style="1118"/>
  </cols>
  <sheetData>
    <row r="1" spans="1:15" s="1076" customFormat="1" ht="18.75">
      <c r="A1" s="1358" t="s">
        <v>497</v>
      </c>
      <c r="B1" s="1359"/>
      <c r="C1" s="1359"/>
      <c r="D1" s="1359"/>
      <c r="E1" s="1359"/>
      <c r="F1" s="1359"/>
      <c r="G1" s="1359"/>
      <c r="H1" s="1359"/>
    </row>
    <row r="2" spans="1:15" s="1076" customFormat="1" ht="14.25" thickBot="1">
      <c r="G2" s="1121"/>
      <c r="H2" s="1122"/>
    </row>
    <row r="3" spans="1:15" s="1076" customFormat="1">
      <c r="A3" s="1617" t="s">
        <v>183</v>
      </c>
      <c r="B3" s="1620" t="s">
        <v>119</v>
      </c>
      <c r="C3" s="1620" t="s">
        <v>33</v>
      </c>
      <c r="D3" s="1620" t="s">
        <v>84</v>
      </c>
      <c r="E3" s="1620" t="s">
        <v>34</v>
      </c>
      <c r="F3" s="1620" t="s">
        <v>120</v>
      </c>
      <c r="G3" s="1620"/>
      <c r="H3" s="1622" t="s">
        <v>121</v>
      </c>
      <c r="I3" s="1615" t="s">
        <v>122</v>
      </c>
    </row>
    <row r="4" spans="1:15" s="1076" customFormat="1">
      <c r="A4" s="1618"/>
      <c r="B4" s="1621"/>
      <c r="C4" s="1621"/>
      <c r="D4" s="1621"/>
      <c r="E4" s="1621"/>
      <c r="F4" s="1123" t="s">
        <v>123</v>
      </c>
      <c r="G4" s="1123" t="s">
        <v>124</v>
      </c>
      <c r="H4" s="1623"/>
      <c r="I4" s="1616"/>
    </row>
    <row r="5" spans="1:15" ht="17.25" customHeight="1">
      <c r="A5" s="1614" t="s">
        <v>125</v>
      </c>
      <c r="B5" s="644" t="s">
        <v>20</v>
      </c>
      <c r="C5" s="644" t="s">
        <v>849</v>
      </c>
      <c r="D5" s="644"/>
      <c r="E5" s="644"/>
      <c r="F5" s="644"/>
      <c r="G5" s="604">
        <f>G10+G44</f>
        <v>1.55</v>
      </c>
      <c r="H5" s="605">
        <f>H6+H7</f>
        <v>2400</v>
      </c>
      <c r="I5" s="610"/>
      <c r="K5" s="1624"/>
      <c r="L5" s="1625"/>
      <c r="M5" s="1625"/>
      <c r="N5" s="1625"/>
      <c r="O5" s="1626"/>
    </row>
    <row r="6" spans="1:15" ht="17.25" customHeight="1">
      <c r="A6" s="1614"/>
      <c r="B6" s="603" t="s">
        <v>791</v>
      </c>
      <c r="C6" s="603" t="s">
        <v>792</v>
      </c>
      <c r="D6" s="603" t="s">
        <v>793</v>
      </c>
      <c r="E6" s="603" t="s">
        <v>772</v>
      </c>
      <c r="F6" s="603">
        <v>6</v>
      </c>
      <c r="G6" s="607">
        <v>0.45</v>
      </c>
      <c r="H6" s="608">
        <v>1800</v>
      </c>
      <c r="I6" s="606" t="s">
        <v>794</v>
      </c>
      <c r="K6" s="1624"/>
      <c r="L6" s="1625"/>
      <c r="M6" s="1625"/>
      <c r="N6" s="1625"/>
      <c r="O6" s="1626"/>
    </row>
    <row r="7" spans="1:15" ht="32.25" customHeight="1">
      <c r="A7" s="1614"/>
      <c r="B7" s="603" t="s">
        <v>954</v>
      </c>
      <c r="C7" s="603" t="s">
        <v>766</v>
      </c>
      <c r="D7" s="603" t="s">
        <v>967</v>
      </c>
      <c r="E7" s="603" t="s">
        <v>768</v>
      </c>
      <c r="F7" s="603">
        <v>6</v>
      </c>
      <c r="G7" s="609">
        <v>110</v>
      </c>
      <c r="H7" s="608">
        <v>600</v>
      </c>
      <c r="I7" s="610"/>
      <c r="K7" s="1624"/>
      <c r="L7" s="1625"/>
      <c r="M7" s="1625"/>
      <c r="N7" s="1625"/>
      <c r="O7" s="1626"/>
    </row>
    <row r="8" spans="1:15" ht="13.5" customHeight="1" thickBot="1">
      <c r="A8" s="1614" t="s">
        <v>729</v>
      </c>
      <c r="B8" s="644" t="s">
        <v>20</v>
      </c>
      <c r="C8" s="644"/>
      <c r="D8" s="603"/>
      <c r="E8" s="603"/>
      <c r="F8" s="603"/>
      <c r="G8" s="604">
        <f>SUM(G9:G9)</f>
        <v>0</v>
      </c>
      <c r="H8" s="605">
        <f>SUM(H9:H9)</f>
        <v>0</v>
      </c>
      <c r="I8" s="610"/>
      <c r="K8" s="1627"/>
      <c r="L8" s="1628"/>
      <c r="M8" s="1628"/>
      <c r="N8" s="1628"/>
      <c r="O8" s="1629"/>
    </row>
    <row r="9" spans="1:15" ht="13.5" customHeight="1">
      <c r="A9" s="1614"/>
      <c r="B9" s="603"/>
      <c r="C9" s="603"/>
      <c r="D9" s="603"/>
      <c r="E9" s="603"/>
      <c r="F9" s="603"/>
      <c r="G9" s="607"/>
      <c r="H9" s="608"/>
      <c r="I9" s="606"/>
    </row>
    <row r="10" spans="1:15" ht="13.5" customHeight="1">
      <c r="A10" s="1614" t="s">
        <v>725</v>
      </c>
      <c r="B10" s="644" t="s">
        <v>20</v>
      </c>
      <c r="C10" s="644"/>
      <c r="D10" s="603"/>
      <c r="E10" s="603"/>
      <c r="F10" s="603"/>
      <c r="G10" s="604">
        <f>G11</f>
        <v>0.45</v>
      </c>
      <c r="H10" s="605">
        <f>H11</f>
        <v>1800</v>
      </c>
      <c r="I10" s="606"/>
    </row>
    <row r="11" spans="1:15" ht="13.5" customHeight="1">
      <c r="A11" s="1614"/>
      <c r="B11" s="603" t="s">
        <v>791</v>
      </c>
      <c r="C11" s="603" t="s">
        <v>792</v>
      </c>
      <c r="D11" s="603" t="s">
        <v>793</v>
      </c>
      <c r="E11" s="603" t="s">
        <v>772</v>
      </c>
      <c r="F11" s="603">
        <v>6</v>
      </c>
      <c r="G11" s="607">
        <v>0.45</v>
      </c>
      <c r="H11" s="608">
        <v>1800</v>
      </c>
      <c r="I11" s="606" t="s">
        <v>794</v>
      </c>
    </row>
    <row r="12" spans="1:15" ht="13.5" customHeight="1">
      <c r="A12" s="1614" t="s">
        <v>937</v>
      </c>
      <c r="B12" s="644" t="s">
        <v>938</v>
      </c>
      <c r="C12" s="644"/>
      <c r="D12" s="603"/>
      <c r="E12" s="603"/>
      <c r="F12" s="603"/>
      <c r="G12" s="604">
        <f>G13</f>
        <v>0</v>
      </c>
      <c r="H12" s="605">
        <f>H13</f>
        <v>0</v>
      </c>
      <c r="I12" s="606"/>
    </row>
    <row r="13" spans="1:15" ht="13.5" customHeight="1">
      <c r="A13" s="1614"/>
      <c r="B13" s="603"/>
      <c r="C13" s="603"/>
      <c r="D13" s="603"/>
      <c r="E13" s="603"/>
      <c r="F13" s="603"/>
      <c r="G13" s="609"/>
      <c r="H13" s="608"/>
      <c r="I13" s="606"/>
    </row>
    <row r="14" spans="1:15" ht="13.5" customHeight="1">
      <c r="A14" s="1614" t="s">
        <v>939</v>
      </c>
      <c r="B14" s="644" t="s">
        <v>938</v>
      </c>
      <c r="C14" s="644"/>
      <c r="D14" s="603"/>
      <c r="E14" s="603"/>
      <c r="F14" s="644"/>
      <c r="G14" s="604">
        <f>G15</f>
        <v>0</v>
      </c>
      <c r="H14" s="605">
        <f>H15</f>
        <v>0</v>
      </c>
      <c r="I14" s="610"/>
    </row>
    <row r="15" spans="1:15" s="1096" customFormat="1" ht="13.5" customHeight="1">
      <c r="A15" s="1614"/>
      <c r="B15" s="603"/>
      <c r="C15" s="611"/>
      <c r="D15" s="611"/>
      <c r="E15" s="611"/>
      <c r="F15" s="611"/>
      <c r="G15" s="612"/>
      <c r="H15" s="613"/>
      <c r="I15" s="606"/>
    </row>
    <row r="16" spans="1:15" s="1096" customFormat="1" ht="13.5" customHeight="1">
      <c r="A16" s="1614" t="s">
        <v>940</v>
      </c>
      <c r="B16" s="644" t="s">
        <v>938</v>
      </c>
      <c r="C16" s="644"/>
      <c r="D16" s="603"/>
      <c r="E16" s="603"/>
      <c r="F16" s="603"/>
      <c r="G16" s="604">
        <f>G17</f>
        <v>0</v>
      </c>
      <c r="H16" s="605">
        <f>H17</f>
        <v>0</v>
      </c>
      <c r="I16" s="606"/>
    </row>
    <row r="17" spans="1:9" s="1096" customFormat="1" ht="13.5" customHeight="1">
      <c r="A17" s="1614"/>
      <c r="B17" s="603"/>
      <c r="C17" s="603"/>
      <c r="D17" s="603"/>
      <c r="E17" s="603"/>
      <c r="F17" s="603"/>
      <c r="G17" s="609"/>
      <c r="H17" s="608"/>
      <c r="I17" s="606"/>
    </row>
    <row r="18" spans="1:9" s="1096" customFormat="1" ht="13.5" customHeight="1">
      <c r="A18" s="1614" t="s">
        <v>941</v>
      </c>
      <c r="B18" s="644" t="s">
        <v>938</v>
      </c>
      <c r="C18" s="644"/>
      <c r="D18" s="603"/>
      <c r="E18" s="603"/>
      <c r="F18" s="603"/>
      <c r="G18" s="604">
        <f>G19</f>
        <v>0</v>
      </c>
      <c r="H18" s="605">
        <f>H19</f>
        <v>0</v>
      </c>
      <c r="I18" s="606"/>
    </row>
    <row r="19" spans="1:9" s="1096" customFormat="1" ht="13.5" customHeight="1">
      <c r="A19" s="1614"/>
      <c r="B19" s="603"/>
      <c r="C19" s="603"/>
      <c r="D19" s="603"/>
      <c r="E19" s="603"/>
      <c r="F19" s="603"/>
      <c r="G19" s="609"/>
      <c r="H19" s="608"/>
      <c r="I19" s="606"/>
    </row>
    <row r="20" spans="1:9" s="1096" customFormat="1" ht="13.5" customHeight="1">
      <c r="A20" s="1614" t="s">
        <v>942</v>
      </c>
      <c r="B20" s="644" t="s">
        <v>938</v>
      </c>
      <c r="C20" s="644"/>
      <c r="D20" s="603"/>
      <c r="E20" s="603"/>
      <c r="F20" s="603"/>
      <c r="G20" s="604">
        <f>G21</f>
        <v>0</v>
      </c>
      <c r="H20" s="605">
        <f>H21</f>
        <v>0</v>
      </c>
      <c r="I20" s="606"/>
    </row>
    <row r="21" spans="1:9" s="1096" customFormat="1" ht="13.5" customHeight="1">
      <c r="A21" s="1614"/>
      <c r="B21" s="603"/>
      <c r="C21" s="603"/>
      <c r="D21" s="603"/>
      <c r="E21" s="603"/>
      <c r="F21" s="603"/>
      <c r="G21" s="609"/>
      <c r="H21" s="608"/>
      <c r="I21" s="606"/>
    </row>
    <row r="22" spans="1:9" s="1096" customFormat="1" ht="13.5" customHeight="1">
      <c r="A22" s="1614" t="s">
        <v>943</v>
      </c>
      <c r="B22" s="644" t="s">
        <v>938</v>
      </c>
      <c r="C22" s="644"/>
      <c r="D22" s="603"/>
      <c r="E22" s="603"/>
      <c r="F22" s="603"/>
      <c r="G22" s="604">
        <f>G23</f>
        <v>0</v>
      </c>
      <c r="H22" s="605">
        <f>H23</f>
        <v>0</v>
      </c>
      <c r="I22" s="606"/>
    </row>
    <row r="23" spans="1:9" s="1096" customFormat="1" ht="13.5" customHeight="1">
      <c r="A23" s="1614"/>
      <c r="B23" s="603"/>
      <c r="C23" s="603"/>
      <c r="D23" s="603"/>
      <c r="E23" s="603"/>
      <c r="F23" s="603"/>
      <c r="G23" s="609"/>
      <c r="H23" s="608"/>
      <c r="I23" s="606"/>
    </row>
    <row r="24" spans="1:9" s="1096" customFormat="1" ht="13.5" customHeight="1">
      <c r="A24" s="1614" t="s">
        <v>944</v>
      </c>
      <c r="B24" s="644" t="s">
        <v>938</v>
      </c>
      <c r="C24" s="644"/>
      <c r="D24" s="603"/>
      <c r="E24" s="603"/>
      <c r="F24" s="603"/>
      <c r="G24" s="604">
        <f>G25</f>
        <v>0</v>
      </c>
      <c r="H24" s="605">
        <f>H25</f>
        <v>0</v>
      </c>
      <c r="I24" s="606"/>
    </row>
    <row r="25" spans="1:9" s="1096" customFormat="1" ht="13.5" customHeight="1">
      <c r="A25" s="1614"/>
      <c r="B25" s="603"/>
      <c r="C25" s="603"/>
      <c r="D25" s="603"/>
      <c r="E25" s="603"/>
      <c r="F25" s="603"/>
      <c r="G25" s="609"/>
      <c r="H25" s="608"/>
      <c r="I25" s="606"/>
    </row>
    <row r="26" spans="1:9" s="1096" customFormat="1" ht="13.5" customHeight="1">
      <c r="A26" s="1614" t="s">
        <v>945</v>
      </c>
      <c r="B26" s="644" t="s">
        <v>938</v>
      </c>
      <c r="C26" s="644"/>
      <c r="D26" s="603"/>
      <c r="E26" s="603"/>
      <c r="F26" s="603"/>
      <c r="G26" s="604">
        <f>G27</f>
        <v>0</v>
      </c>
      <c r="H26" s="605">
        <f>H27</f>
        <v>0</v>
      </c>
      <c r="I26" s="606"/>
    </row>
    <row r="27" spans="1:9" s="1096" customFormat="1" ht="13.5" customHeight="1">
      <c r="A27" s="1614"/>
      <c r="B27" s="603"/>
      <c r="C27" s="603"/>
      <c r="D27" s="603"/>
      <c r="E27" s="603"/>
      <c r="F27" s="603"/>
      <c r="G27" s="609"/>
      <c r="H27" s="608"/>
      <c r="I27" s="606"/>
    </row>
    <row r="28" spans="1:9" s="1096" customFormat="1" ht="13.5" customHeight="1">
      <c r="A28" s="1614" t="s">
        <v>946</v>
      </c>
      <c r="B28" s="644" t="s">
        <v>938</v>
      </c>
      <c r="C28" s="644"/>
      <c r="D28" s="603"/>
      <c r="E28" s="603"/>
      <c r="F28" s="603"/>
      <c r="G28" s="604">
        <f>G29</f>
        <v>0</v>
      </c>
      <c r="H28" s="605">
        <f>H29</f>
        <v>0</v>
      </c>
      <c r="I28" s="606"/>
    </row>
    <row r="29" spans="1:9" s="1096" customFormat="1" ht="13.5" customHeight="1">
      <c r="A29" s="1614"/>
      <c r="B29" s="603"/>
      <c r="C29" s="603"/>
      <c r="D29" s="603"/>
      <c r="E29" s="603"/>
      <c r="F29" s="603"/>
      <c r="G29" s="609"/>
      <c r="H29" s="608"/>
      <c r="I29" s="606"/>
    </row>
    <row r="30" spans="1:9" s="1096" customFormat="1" ht="13.5" customHeight="1">
      <c r="A30" s="1614" t="s">
        <v>947</v>
      </c>
      <c r="B30" s="644" t="s">
        <v>938</v>
      </c>
      <c r="C30" s="644"/>
      <c r="D30" s="603"/>
      <c r="E30" s="603"/>
      <c r="F30" s="603"/>
      <c r="G30" s="604">
        <f>G31</f>
        <v>0</v>
      </c>
      <c r="H30" s="605">
        <f>H31</f>
        <v>0</v>
      </c>
      <c r="I30" s="606"/>
    </row>
    <row r="31" spans="1:9" s="1096" customFormat="1" ht="13.5" customHeight="1">
      <c r="A31" s="1614"/>
      <c r="B31" s="603"/>
      <c r="C31" s="603"/>
      <c r="D31" s="603"/>
      <c r="E31" s="603"/>
      <c r="F31" s="603"/>
      <c r="G31" s="609"/>
      <c r="H31" s="608"/>
      <c r="I31" s="606"/>
    </row>
    <row r="32" spans="1:9" s="1096" customFormat="1" ht="13.5" customHeight="1">
      <c r="A32" s="1614" t="s">
        <v>948</v>
      </c>
      <c r="B32" s="644" t="s">
        <v>938</v>
      </c>
      <c r="C32" s="644"/>
      <c r="D32" s="603"/>
      <c r="E32" s="603"/>
      <c r="F32" s="603"/>
      <c r="G32" s="604">
        <f>G33</f>
        <v>0</v>
      </c>
      <c r="H32" s="605">
        <f>H33</f>
        <v>0</v>
      </c>
      <c r="I32" s="606"/>
    </row>
    <row r="33" spans="1:9" s="1096" customFormat="1" ht="13.5" customHeight="1">
      <c r="A33" s="1614"/>
      <c r="B33" s="603"/>
      <c r="C33" s="603"/>
      <c r="D33" s="603"/>
      <c r="E33" s="603"/>
      <c r="F33" s="603"/>
      <c r="G33" s="609"/>
      <c r="H33" s="608"/>
      <c r="I33" s="606"/>
    </row>
    <row r="34" spans="1:9" s="1096" customFormat="1" ht="13.5" customHeight="1">
      <c r="A34" s="1614" t="s">
        <v>949</v>
      </c>
      <c r="B34" s="644" t="s">
        <v>938</v>
      </c>
      <c r="C34" s="644"/>
      <c r="D34" s="603"/>
      <c r="E34" s="603"/>
      <c r="F34" s="603"/>
      <c r="G34" s="604">
        <f>G35</f>
        <v>0</v>
      </c>
      <c r="H34" s="605">
        <f>H35</f>
        <v>0</v>
      </c>
      <c r="I34" s="606"/>
    </row>
    <row r="35" spans="1:9" s="1096" customFormat="1" ht="13.5" customHeight="1">
      <c r="A35" s="1614"/>
      <c r="B35" s="603"/>
      <c r="C35" s="603"/>
      <c r="D35" s="603"/>
      <c r="E35" s="603"/>
      <c r="F35" s="603"/>
      <c r="G35" s="609"/>
      <c r="H35" s="608"/>
      <c r="I35" s="606"/>
    </row>
    <row r="36" spans="1:9" s="1096" customFormat="1" ht="13.5" customHeight="1">
      <c r="A36" s="1614" t="s">
        <v>950</v>
      </c>
      <c r="B36" s="644" t="s">
        <v>938</v>
      </c>
      <c r="C36" s="644"/>
      <c r="D36" s="603"/>
      <c r="E36" s="603"/>
      <c r="F36" s="603"/>
      <c r="G36" s="604">
        <f>G37</f>
        <v>0</v>
      </c>
      <c r="H36" s="605">
        <f>H37</f>
        <v>0</v>
      </c>
      <c r="I36" s="606"/>
    </row>
    <row r="37" spans="1:9" s="1096" customFormat="1" ht="13.5" customHeight="1">
      <c r="A37" s="1614"/>
      <c r="B37" s="603"/>
      <c r="C37" s="603"/>
      <c r="D37" s="603"/>
      <c r="E37" s="603"/>
      <c r="F37" s="603"/>
      <c r="G37" s="609"/>
      <c r="H37" s="608"/>
      <c r="I37" s="606"/>
    </row>
    <row r="38" spans="1:9" s="1096" customFormat="1" ht="13.5" customHeight="1">
      <c r="A38" s="1614" t="s">
        <v>951</v>
      </c>
      <c r="B38" s="644" t="s">
        <v>938</v>
      </c>
      <c r="C38" s="644"/>
      <c r="D38" s="603"/>
      <c r="E38" s="603"/>
      <c r="F38" s="603"/>
      <c r="G38" s="604">
        <f>G39</f>
        <v>0</v>
      </c>
      <c r="H38" s="605">
        <f>H39</f>
        <v>0</v>
      </c>
      <c r="I38" s="606"/>
    </row>
    <row r="39" spans="1:9" s="1096" customFormat="1" ht="13.5" customHeight="1">
      <c r="A39" s="1614"/>
      <c r="B39" s="603"/>
      <c r="C39" s="603"/>
      <c r="D39" s="603"/>
      <c r="E39" s="603"/>
      <c r="F39" s="603"/>
      <c r="G39" s="609"/>
      <c r="H39" s="608"/>
      <c r="I39" s="606"/>
    </row>
    <row r="40" spans="1:9" s="1096" customFormat="1" ht="13.5" customHeight="1">
      <c r="A40" s="1614" t="s">
        <v>952</v>
      </c>
      <c r="B40" s="644" t="s">
        <v>938</v>
      </c>
      <c r="C40" s="644"/>
      <c r="D40" s="603"/>
      <c r="E40" s="603"/>
      <c r="F40" s="603"/>
      <c r="G40" s="604">
        <f>G41</f>
        <v>0</v>
      </c>
      <c r="H40" s="605">
        <f>H41</f>
        <v>0</v>
      </c>
      <c r="I40" s="606"/>
    </row>
    <row r="41" spans="1:9" s="1096" customFormat="1" ht="13.5" customHeight="1">
      <c r="A41" s="1614"/>
      <c r="B41" s="603"/>
      <c r="C41" s="603"/>
      <c r="D41" s="603"/>
      <c r="E41" s="603"/>
      <c r="F41" s="603"/>
      <c r="G41" s="609"/>
      <c r="H41" s="608"/>
      <c r="I41" s="606"/>
    </row>
    <row r="42" spans="1:9" ht="13.5" customHeight="1">
      <c r="A42" s="1614" t="s">
        <v>953</v>
      </c>
      <c r="B42" s="644" t="s">
        <v>938</v>
      </c>
      <c r="C42" s="644"/>
      <c r="D42" s="603"/>
      <c r="E42" s="603"/>
      <c r="F42" s="603"/>
      <c r="G42" s="604">
        <f>G43</f>
        <v>0</v>
      </c>
      <c r="H42" s="605">
        <f>H43</f>
        <v>0</v>
      </c>
      <c r="I42" s="606"/>
    </row>
    <row r="43" spans="1:9" ht="13.5" customHeight="1">
      <c r="A43" s="1614"/>
      <c r="B43" s="603"/>
      <c r="C43" s="603"/>
      <c r="D43" s="603"/>
      <c r="E43" s="603"/>
      <c r="F43" s="603"/>
      <c r="G43" s="609"/>
      <c r="H43" s="608"/>
      <c r="I43" s="606"/>
    </row>
    <row r="44" spans="1:9" s="1124" customFormat="1" ht="13.5" customHeight="1">
      <c r="A44" s="1614" t="s">
        <v>954</v>
      </c>
      <c r="B44" s="644" t="s">
        <v>938</v>
      </c>
      <c r="C44" s="644"/>
      <c r="D44" s="644"/>
      <c r="E44" s="644"/>
      <c r="F44" s="644"/>
      <c r="G44" s="604">
        <v>1.1000000000000001</v>
      </c>
      <c r="H44" s="614">
        <f>SUM(H45:H45)</f>
        <v>600</v>
      </c>
      <c r="I44" s="615"/>
    </row>
    <row r="45" spans="1:9" ht="13.5" customHeight="1">
      <c r="A45" s="1614"/>
      <c r="B45" s="603" t="s">
        <v>954</v>
      </c>
      <c r="C45" s="603" t="s">
        <v>766</v>
      </c>
      <c r="D45" s="603" t="s">
        <v>767</v>
      </c>
      <c r="E45" s="603" t="s">
        <v>768</v>
      </c>
      <c r="F45" s="603">
        <v>6</v>
      </c>
      <c r="G45" s="609">
        <v>1.1000000000000001</v>
      </c>
      <c r="H45" s="608">
        <v>600</v>
      </c>
      <c r="I45" s="606"/>
    </row>
    <row r="46" spans="1:9" ht="13.5" customHeight="1">
      <c r="A46" s="1614" t="s">
        <v>955</v>
      </c>
      <c r="B46" s="644" t="s">
        <v>938</v>
      </c>
      <c r="C46" s="644"/>
      <c r="D46" s="603"/>
      <c r="E46" s="603"/>
      <c r="F46" s="644"/>
      <c r="G46" s="604">
        <f>G47</f>
        <v>0</v>
      </c>
      <c r="H46" s="605">
        <f>H47</f>
        <v>0</v>
      </c>
      <c r="I46" s="610"/>
    </row>
    <row r="47" spans="1:9" ht="13.5" customHeight="1">
      <c r="A47" s="1614"/>
      <c r="B47" s="603"/>
      <c r="C47" s="611"/>
      <c r="D47" s="611"/>
      <c r="E47" s="611"/>
      <c r="F47" s="611"/>
      <c r="G47" s="612"/>
      <c r="H47" s="613"/>
      <c r="I47" s="606"/>
    </row>
    <row r="48" spans="1:9" ht="13.5" customHeight="1">
      <c r="A48" s="1611" t="s">
        <v>956</v>
      </c>
      <c r="B48" s="644" t="s">
        <v>938</v>
      </c>
      <c r="C48" s="644"/>
      <c r="D48" s="603"/>
      <c r="E48" s="603"/>
      <c r="F48" s="644"/>
      <c r="G48" s="604">
        <f>G49</f>
        <v>0</v>
      </c>
      <c r="H48" s="605">
        <f>H49</f>
        <v>0</v>
      </c>
      <c r="I48" s="610"/>
    </row>
    <row r="49" spans="1:9" ht="13.5" customHeight="1">
      <c r="A49" s="1619"/>
      <c r="B49" s="603"/>
      <c r="C49" s="611"/>
      <c r="D49" s="611"/>
      <c r="E49" s="611"/>
      <c r="F49" s="611"/>
      <c r="G49" s="612"/>
      <c r="H49" s="613"/>
      <c r="I49" s="606"/>
    </row>
    <row r="50" spans="1:9" ht="13.5" customHeight="1">
      <c r="A50" s="1611" t="s">
        <v>957</v>
      </c>
      <c r="B50" s="644" t="s">
        <v>938</v>
      </c>
      <c r="C50" s="644"/>
      <c r="D50" s="603"/>
      <c r="E50" s="603"/>
      <c r="F50" s="644"/>
      <c r="G50" s="604">
        <f>G51</f>
        <v>0</v>
      </c>
      <c r="H50" s="605">
        <f>H51</f>
        <v>0</v>
      </c>
      <c r="I50" s="610"/>
    </row>
    <row r="51" spans="1:9" ht="13.5" customHeight="1">
      <c r="A51" s="1619"/>
      <c r="B51" s="603"/>
      <c r="C51" s="611"/>
      <c r="D51" s="611"/>
      <c r="E51" s="611"/>
      <c r="F51" s="611"/>
      <c r="G51" s="612"/>
      <c r="H51" s="613"/>
      <c r="I51" s="606"/>
    </row>
    <row r="52" spans="1:9" ht="13.5" customHeight="1">
      <c r="A52" s="1614" t="s">
        <v>958</v>
      </c>
      <c r="B52" s="644" t="s">
        <v>938</v>
      </c>
      <c r="C52" s="644"/>
      <c r="D52" s="644"/>
      <c r="E52" s="644"/>
      <c r="F52" s="616"/>
      <c r="G52" s="604">
        <f>SUM(G53:G53)</f>
        <v>0</v>
      </c>
      <c r="H52" s="605">
        <f>SUM(H53:H53)</f>
        <v>0</v>
      </c>
      <c r="I52" s="610"/>
    </row>
    <row r="53" spans="1:9" ht="13.5" customHeight="1">
      <c r="A53" s="1614"/>
      <c r="B53" s="603"/>
      <c r="C53" s="603"/>
      <c r="D53" s="603"/>
      <c r="E53" s="603"/>
      <c r="F53" s="603"/>
      <c r="G53" s="609"/>
      <c r="H53" s="608"/>
      <c r="I53" s="606"/>
    </row>
    <row r="54" spans="1:9" ht="13.5" customHeight="1">
      <c r="A54" s="1611" t="s">
        <v>959</v>
      </c>
      <c r="B54" s="644" t="s">
        <v>1</v>
      </c>
      <c r="C54" s="644"/>
      <c r="D54" s="603"/>
      <c r="E54" s="603"/>
      <c r="F54" s="644"/>
      <c r="G54" s="604">
        <v>0</v>
      </c>
      <c r="H54" s="605">
        <v>0</v>
      </c>
      <c r="I54" s="610"/>
    </row>
    <row r="55" spans="1:9" ht="13.5" customHeight="1">
      <c r="A55" s="1619"/>
      <c r="B55" s="603"/>
      <c r="C55" s="644"/>
      <c r="D55" s="603"/>
      <c r="E55" s="603"/>
      <c r="F55" s="603"/>
      <c r="G55" s="609"/>
      <c r="H55" s="617"/>
      <c r="I55" s="606"/>
    </row>
    <row r="56" spans="1:9" ht="13.5" customHeight="1">
      <c r="A56" s="1614" t="s">
        <v>960</v>
      </c>
      <c r="B56" s="644" t="s">
        <v>938</v>
      </c>
      <c r="C56" s="644"/>
      <c r="D56" s="603"/>
      <c r="E56" s="603"/>
      <c r="F56" s="644"/>
      <c r="G56" s="604">
        <f>SUM(G57:G57)</f>
        <v>0</v>
      </c>
      <c r="H56" s="605">
        <f>SUM(H57:H57)</f>
        <v>0</v>
      </c>
      <c r="I56" s="610"/>
    </row>
    <row r="57" spans="1:9" ht="13.5" customHeight="1">
      <c r="A57" s="1614"/>
      <c r="B57" s="603"/>
      <c r="C57" s="603"/>
      <c r="D57" s="603"/>
      <c r="E57" s="603"/>
      <c r="F57" s="603"/>
      <c r="G57" s="609"/>
      <c r="H57" s="608"/>
      <c r="I57" s="618"/>
    </row>
    <row r="58" spans="1:9" ht="13.5" customHeight="1">
      <c r="A58" s="1614" t="s">
        <v>961</v>
      </c>
      <c r="B58" s="644" t="s">
        <v>938</v>
      </c>
      <c r="C58" s="644"/>
      <c r="D58" s="603"/>
      <c r="E58" s="603"/>
      <c r="F58" s="603"/>
      <c r="G58" s="604">
        <f>SUM(G59:G59)</f>
        <v>0</v>
      </c>
      <c r="H58" s="605">
        <f>SUM(H59:H59)</f>
        <v>0</v>
      </c>
      <c r="I58" s="610"/>
    </row>
    <row r="59" spans="1:9" ht="13.5" customHeight="1">
      <c r="A59" s="1614"/>
      <c r="B59" s="603"/>
      <c r="C59" s="603"/>
      <c r="D59" s="603"/>
      <c r="E59" s="603"/>
      <c r="F59" s="603"/>
      <c r="G59" s="609"/>
      <c r="H59" s="608"/>
      <c r="I59" s="606"/>
    </row>
    <row r="60" spans="1:9" ht="13.5" customHeight="1">
      <c r="A60" s="1614" t="s">
        <v>962</v>
      </c>
      <c r="B60" s="644" t="s">
        <v>938</v>
      </c>
      <c r="C60" s="644"/>
      <c r="D60" s="644"/>
      <c r="E60" s="644"/>
      <c r="F60" s="616"/>
      <c r="G60" s="604">
        <f>SUM(G61:G61)</f>
        <v>0</v>
      </c>
      <c r="H60" s="619">
        <f>SUM(H61:H61)</f>
        <v>0</v>
      </c>
      <c r="I60" s="610"/>
    </row>
    <row r="61" spans="1:9" ht="13.5" customHeight="1">
      <c r="A61" s="1614"/>
      <c r="B61" s="603"/>
      <c r="C61" s="603"/>
      <c r="D61" s="620"/>
      <c r="E61" s="603"/>
      <c r="F61" s="603"/>
      <c r="G61" s="621"/>
      <c r="H61" s="608"/>
      <c r="I61" s="606"/>
    </row>
    <row r="62" spans="1:9" ht="13.5" customHeight="1">
      <c r="A62" s="1611" t="s">
        <v>963</v>
      </c>
      <c r="B62" s="644" t="s">
        <v>938</v>
      </c>
      <c r="C62" s="644"/>
      <c r="D62" s="644"/>
      <c r="E62" s="644"/>
      <c r="F62" s="616"/>
      <c r="G62" s="604">
        <f>SUM(G63:G65)</f>
        <v>0</v>
      </c>
      <c r="H62" s="605">
        <f>SUM(H63:H65)</f>
        <v>0</v>
      </c>
      <c r="I62" s="610"/>
    </row>
    <row r="63" spans="1:9" ht="13.5" customHeight="1">
      <c r="A63" s="1612"/>
      <c r="B63" s="603"/>
      <c r="C63" s="603"/>
      <c r="D63" s="603"/>
      <c r="E63" s="603"/>
      <c r="F63" s="603"/>
      <c r="G63" s="609"/>
      <c r="H63" s="608"/>
      <c r="I63" s="606"/>
    </row>
    <row r="64" spans="1:9" ht="13.5" customHeight="1">
      <c r="A64" s="1611" t="s">
        <v>964</v>
      </c>
      <c r="B64" s="644" t="s">
        <v>938</v>
      </c>
      <c r="C64" s="644"/>
      <c r="D64" s="644"/>
      <c r="E64" s="644"/>
      <c r="F64" s="616"/>
      <c r="G64" s="604">
        <f>SUM(G65:G67)</f>
        <v>0</v>
      </c>
      <c r="H64" s="605">
        <f>SUM(H65:H67)</f>
        <v>0</v>
      </c>
      <c r="I64" s="610"/>
    </row>
    <row r="65" spans="1:9" ht="13.5" customHeight="1">
      <c r="A65" s="1612"/>
      <c r="B65" s="603"/>
      <c r="C65" s="603"/>
      <c r="D65" s="603"/>
      <c r="E65" s="603"/>
      <c r="F65" s="603"/>
      <c r="G65" s="609"/>
      <c r="H65" s="608"/>
      <c r="I65" s="606"/>
    </row>
    <row r="66" spans="1:9" ht="13.5" customHeight="1">
      <c r="A66" s="1613" t="s">
        <v>965</v>
      </c>
      <c r="B66" s="644" t="s">
        <v>938</v>
      </c>
      <c r="C66" s="644"/>
      <c r="D66" s="644"/>
      <c r="E66" s="644"/>
      <c r="F66" s="616"/>
      <c r="G66" s="604">
        <f>SUM(G67:G69)</f>
        <v>0</v>
      </c>
      <c r="H66" s="605">
        <f>SUM(H67:H69)</f>
        <v>0</v>
      </c>
      <c r="I66" s="610"/>
    </row>
    <row r="67" spans="1:9" ht="13.5" customHeight="1" thickBot="1">
      <c r="A67" s="1613"/>
      <c r="B67" s="622"/>
      <c r="C67" s="622"/>
      <c r="D67" s="622"/>
      <c r="E67" s="622"/>
      <c r="F67" s="622"/>
      <c r="G67" s="623"/>
      <c r="H67" s="624"/>
      <c r="I67" s="625"/>
    </row>
    <row r="68" spans="1:9" ht="13.5" customHeight="1"/>
  </sheetData>
  <mergeCells count="41">
    <mergeCell ref="K5:O8"/>
    <mergeCell ref="A12:A13"/>
    <mergeCell ref="A60:A61"/>
    <mergeCell ref="A58:A59"/>
    <mergeCell ref="A52:A53"/>
    <mergeCell ref="A16:A17"/>
    <mergeCell ref="A18:A19"/>
    <mergeCell ref="A20:A21"/>
    <mergeCell ref="A22:A23"/>
    <mergeCell ref="A24:A25"/>
    <mergeCell ref="A26:A27"/>
    <mergeCell ref="A28:A29"/>
    <mergeCell ref="A30:A31"/>
    <mergeCell ref="A32:A33"/>
    <mergeCell ref="A34:A35"/>
    <mergeCell ref="A36:A37"/>
    <mergeCell ref="A38:A39"/>
    <mergeCell ref="A40:A41"/>
    <mergeCell ref="A1:H1"/>
    <mergeCell ref="B3:B4"/>
    <mergeCell ref="C3:C4"/>
    <mergeCell ref="D3:D4"/>
    <mergeCell ref="E3:E4"/>
    <mergeCell ref="F3:G3"/>
    <mergeCell ref="H3:H4"/>
    <mergeCell ref="A62:A63"/>
    <mergeCell ref="A66:A67"/>
    <mergeCell ref="A64:A65"/>
    <mergeCell ref="A56:A57"/>
    <mergeCell ref="I3:I4"/>
    <mergeCell ref="A3:A4"/>
    <mergeCell ref="A5:A7"/>
    <mergeCell ref="A8:A9"/>
    <mergeCell ref="A10:A11"/>
    <mergeCell ref="A46:A47"/>
    <mergeCell ref="A48:A49"/>
    <mergeCell ref="A50:A51"/>
    <mergeCell ref="A54:A55"/>
    <mergeCell ref="A14:A15"/>
    <mergeCell ref="A42:A43"/>
    <mergeCell ref="A44:A45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65" fitToHeight="2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34"/>
  <sheetViews>
    <sheetView view="pageBreakPreview" zoomScale="85" zoomScaleNormal="100" zoomScaleSheetLayoutView="85" workbookViewId="0">
      <pane ySplit="6" topLeftCell="A7" activePane="bottomLeft" state="frozen"/>
      <selection pane="bottomLeft" sqref="A1:XFD1048576"/>
    </sheetView>
  </sheetViews>
  <sheetFormatPr defaultRowHeight="13.5"/>
  <cols>
    <col min="1" max="6" width="8.88671875" style="1169"/>
    <col min="7" max="12" width="10" style="938" customWidth="1"/>
    <col min="13" max="13" width="8.88671875" style="938"/>
    <col min="14" max="14" width="12.33203125" style="938" customWidth="1"/>
    <col min="15" max="15" width="10" style="938" customWidth="1"/>
    <col min="16" max="16384" width="8.88671875" style="938"/>
  </cols>
  <sheetData>
    <row r="1" spans="1:31" s="935" customFormat="1" ht="31.5" customHeight="1">
      <c r="A1" s="1427" t="s">
        <v>39</v>
      </c>
      <c r="B1" s="1427"/>
      <c r="C1" s="1427"/>
      <c r="D1" s="1427"/>
      <c r="E1" s="1427"/>
      <c r="F1" s="1427"/>
      <c r="G1" s="1427"/>
      <c r="H1" s="1427"/>
      <c r="I1" s="1427"/>
      <c r="J1" s="1427"/>
      <c r="K1" s="1427"/>
      <c r="L1" s="1427"/>
      <c r="M1" s="1427"/>
      <c r="N1" s="1427"/>
      <c r="O1" s="1427"/>
      <c r="P1" s="1427"/>
    </row>
    <row r="2" spans="1:31" s="935" customFormat="1" ht="30" customHeight="1">
      <c r="A2" s="1195" t="s">
        <v>71</v>
      </c>
      <c r="B2" s="1195"/>
      <c r="C2" s="1195"/>
      <c r="D2" s="1195"/>
      <c r="E2" s="1195"/>
      <c r="F2" s="1195"/>
      <c r="G2" s="1195"/>
      <c r="H2" s="1195"/>
      <c r="I2" s="1195"/>
      <c r="J2" s="1195"/>
      <c r="K2" s="1195"/>
      <c r="L2" s="1195"/>
      <c r="M2" s="1195"/>
      <c r="N2" s="1195"/>
      <c r="O2" s="1127"/>
      <c r="P2" s="1128"/>
    </row>
    <row r="3" spans="1:31" s="935" customFormat="1" ht="14.25" thickBot="1">
      <c r="A3" s="1129"/>
      <c r="B3" s="1129"/>
      <c r="C3" s="1129"/>
      <c r="D3" s="1129"/>
      <c r="E3" s="1129"/>
      <c r="F3" s="1129"/>
    </row>
    <row r="4" spans="1:31" s="935" customFormat="1" ht="21.75" customHeight="1">
      <c r="A4" s="1255" t="s">
        <v>25</v>
      </c>
      <c r="B4" s="1631" t="s">
        <v>498</v>
      </c>
      <c r="C4" s="1631"/>
      <c r="D4" s="1631"/>
      <c r="E4" s="1631"/>
      <c r="F4" s="1633"/>
      <c r="G4" s="1632" t="s">
        <v>582</v>
      </c>
      <c r="H4" s="1631"/>
      <c r="I4" s="1633"/>
      <c r="J4" s="1634" t="s">
        <v>583</v>
      </c>
      <c r="K4" s="1635"/>
      <c r="L4" s="1636"/>
      <c r="M4" s="1630" t="s">
        <v>499</v>
      </c>
      <c r="N4" s="1631"/>
      <c r="O4" s="1631"/>
      <c r="P4" s="1602" t="s">
        <v>36</v>
      </c>
    </row>
    <row r="5" spans="1:31" s="935" customFormat="1" ht="27" customHeight="1">
      <c r="A5" s="1637"/>
      <c r="B5" s="1642" t="s">
        <v>29</v>
      </c>
      <c r="C5" s="1642" t="s">
        <v>30</v>
      </c>
      <c r="D5" s="1639" t="s">
        <v>31</v>
      </c>
      <c r="E5" s="1640"/>
      <c r="F5" s="1641"/>
      <c r="G5" s="1644" t="s">
        <v>29</v>
      </c>
      <c r="H5" s="1645" t="s">
        <v>30</v>
      </c>
      <c r="I5" s="1647" t="s">
        <v>31</v>
      </c>
      <c r="J5" s="1644" t="s">
        <v>29</v>
      </c>
      <c r="K5" s="1645" t="s">
        <v>30</v>
      </c>
      <c r="L5" s="1647" t="s">
        <v>31</v>
      </c>
      <c r="M5" s="1655" t="s">
        <v>29</v>
      </c>
      <c r="N5" s="1642" t="s">
        <v>30</v>
      </c>
      <c r="O5" s="1651" t="s">
        <v>31</v>
      </c>
      <c r="P5" s="1653"/>
    </row>
    <row r="6" spans="1:31" s="935" customFormat="1" ht="27" customHeight="1">
      <c r="A6" s="1638"/>
      <c r="B6" s="1643"/>
      <c r="C6" s="1643"/>
      <c r="D6" s="939" t="s">
        <v>579</v>
      </c>
      <c r="E6" s="939" t="s">
        <v>577</v>
      </c>
      <c r="F6" s="953" t="s">
        <v>578</v>
      </c>
      <c r="G6" s="1638"/>
      <c r="H6" s="1646"/>
      <c r="I6" s="1648"/>
      <c r="J6" s="1638"/>
      <c r="K6" s="1646"/>
      <c r="L6" s="1648"/>
      <c r="M6" s="1656"/>
      <c r="N6" s="1643"/>
      <c r="O6" s="1652"/>
      <c r="P6" s="1654"/>
    </row>
    <row r="7" spans="1:31" s="957" customFormat="1" ht="36" customHeight="1" thickBot="1">
      <c r="A7" s="410" t="s">
        <v>87</v>
      </c>
      <c r="B7" s="1130">
        <f>SUM(B8:B34)</f>
        <v>148</v>
      </c>
      <c r="C7" s="1130">
        <f t="shared" ref="C7:P7" si="0">SUM(C8:C34)</f>
        <v>161.655</v>
      </c>
      <c r="D7" s="1130">
        <f t="shared" si="0"/>
        <v>71417</v>
      </c>
      <c r="E7" s="1130">
        <f t="shared" si="0"/>
        <v>0</v>
      </c>
      <c r="F7" s="1130">
        <f t="shared" si="0"/>
        <v>0</v>
      </c>
      <c r="G7" s="1130">
        <f t="shared" si="0"/>
        <v>5</v>
      </c>
      <c r="H7" s="1130">
        <f t="shared" si="0"/>
        <v>5.7569999999999997</v>
      </c>
      <c r="I7" s="1130">
        <f t="shared" si="0"/>
        <v>1434</v>
      </c>
      <c r="J7" s="1130">
        <f t="shared" si="0"/>
        <v>0</v>
      </c>
      <c r="K7" s="1130">
        <f t="shared" si="0"/>
        <v>0</v>
      </c>
      <c r="L7" s="1130">
        <f t="shared" si="0"/>
        <v>0</v>
      </c>
      <c r="M7" s="1130">
        <f t="shared" si="0"/>
        <v>143</v>
      </c>
      <c r="N7" s="1130">
        <f t="shared" si="0"/>
        <v>155.898</v>
      </c>
      <c r="O7" s="1130">
        <f t="shared" si="0"/>
        <v>69983</v>
      </c>
      <c r="P7" s="1130">
        <f t="shared" si="0"/>
        <v>0</v>
      </c>
    </row>
    <row r="8" spans="1:31" s="957" customFormat="1" ht="36" customHeight="1">
      <c r="A8" s="410" t="s">
        <v>729</v>
      </c>
      <c r="B8" s="460">
        <v>101</v>
      </c>
      <c r="C8" s="461">
        <v>76.608000000000004</v>
      </c>
      <c r="D8" s="460">
        <v>38052</v>
      </c>
      <c r="E8" s="412"/>
      <c r="F8" s="445"/>
      <c r="G8" s="289">
        <v>5</v>
      </c>
      <c r="H8" s="462">
        <v>5.7569999999999997</v>
      </c>
      <c r="I8" s="289">
        <v>1434</v>
      </c>
      <c r="J8" s="1131"/>
      <c r="K8" s="289"/>
      <c r="L8" s="1132"/>
      <c r="M8" s="1133">
        <v>96</v>
      </c>
      <c r="N8" s="411">
        <v>70.850999999999999</v>
      </c>
      <c r="O8" s="413">
        <v>36618</v>
      </c>
      <c r="P8" s="1134"/>
      <c r="R8" s="1255" t="s">
        <v>25</v>
      </c>
      <c r="S8" s="1659" t="s">
        <v>498</v>
      </c>
      <c r="T8" s="1635"/>
      <c r="U8" s="1630"/>
      <c r="V8" s="1659" t="s">
        <v>582</v>
      </c>
      <c r="W8" s="1635"/>
      <c r="X8" s="1630"/>
      <c r="Y8" s="1659" t="s">
        <v>583</v>
      </c>
      <c r="Z8" s="1635"/>
      <c r="AA8" s="1630"/>
      <c r="AB8" s="1631" t="s">
        <v>499</v>
      </c>
      <c r="AC8" s="1631"/>
      <c r="AD8" s="1631"/>
      <c r="AE8" s="1657" t="s">
        <v>36</v>
      </c>
    </row>
    <row r="9" spans="1:31" ht="36" customHeight="1">
      <c r="A9" s="410" t="s">
        <v>730</v>
      </c>
      <c r="B9" s="1133">
        <v>47</v>
      </c>
      <c r="C9" s="411">
        <v>85.046999999999997</v>
      </c>
      <c r="D9" s="413">
        <v>33365</v>
      </c>
      <c r="E9" s="412"/>
      <c r="F9" s="445"/>
      <c r="G9" s="1131"/>
      <c r="H9" s="289"/>
      <c r="I9" s="1132"/>
      <c r="J9" s="1131"/>
      <c r="K9" s="289"/>
      <c r="L9" s="1132"/>
      <c r="M9" s="1133">
        <v>47</v>
      </c>
      <c r="N9" s="411">
        <v>85.046999999999997</v>
      </c>
      <c r="O9" s="413">
        <v>33365</v>
      </c>
      <c r="P9" s="1135"/>
      <c r="R9" s="1638"/>
      <c r="S9" s="952" t="s">
        <v>233</v>
      </c>
      <c r="T9" s="952" t="s">
        <v>234</v>
      </c>
      <c r="U9" s="951" t="s">
        <v>235</v>
      </c>
      <c r="V9" s="952" t="s">
        <v>233</v>
      </c>
      <c r="W9" s="952" t="s">
        <v>234</v>
      </c>
      <c r="X9" s="951" t="s">
        <v>546</v>
      </c>
      <c r="Y9" s="952" t="s">
        <v>29</v>
      </c>
      <c r="Z9" s="952" t="s">
        <v>234</v>
      </c>
      <c r="AA9" s="951" t="s">
        <v>546</v>
      </c>
      <c r="AB9" s="952" t="s">
        <v>29</v>
      </c>
      <c r="AC9" s="952" t="s">
        <v>234</v>
      </c>
      <c r="AD9" s="951" t="s">
        <v>546</v>
      </c>
      <c r="AE9" s="1658"/>
    </row>
    <row r="10" spans="1:31" s="957" customFormat="1" ht="36" customHeight="1" thickBot="1">
      <c r="A10" s="410" t="s">
        <v>700</v>
      </c>
      <c r="B10" s="955"/>
      <c r="C10" s="955"/>
      <c r="D10" s="955"/>
      <c r="E10" s="955"/>
      <c r="F10" s="1136"/>
      <c r="G10" s="1137"/>
      <c r="H10" s="1138"/>
      <c r="I10" s="1139"/>
      <c r="J10" s="1137"/>
      <c r="K10" s="1138"/>
      <c r="L10" s="1139"/>
      <c r="M10" s="1140"/>
      <c r="N10" s="1141"/>
      <c r="O10" s="1142"/>
      <c r="P10" s="1143"/>
      <c r="R10" s="954" t="s">
        <v>217</v>
      </c>
      <c r="S10" s="1144"/>
      <c r="T10" s="1144"/>
      <c r="U10" s="1145"/>
      <c r="V10" s="1146" t="s">
        <v>500</v>
      </c>
      <c r="W10" s="1147" t="s">
        <v>500</v>
      </c>
      <c r="X10" s="1147" t="s">
        <v>500</v>
      </c>
      <c r="Y10" s="1148"/>
      <c r="Z10" s="1148"/>
      <c r="AA10" s="1148"/>
      <c r="AB10" s="1148"/>
      <c r="AC10" s="1148"/>
      <c r="AD10" s="1148"/>
      <c r="AE10" s="1149"/>
    </row>
    <row r="11" spans="1:31" s="957" customFormat="1" ht="36" customHeight="1">
      <c r="A11" s="410" t="s">
        <v>701</v>
      </c>
      <c r="B11" s="955"/>
      <c r="C11" s="955"/>
      <c r="D11" s="955"/>
      <c r="E11" s="955"/>
      <c r="F11" s="1136"/>
      <c r="G11" s="1137"/>
      <c r="H11" s="1138"/>
      <c r="I11" s="1139"/>
      <c r="J11" s="1137"/>
      <c r="K11" s="1138"/>
      <c r="L11" s="1139"/>
      <c r="M11" s="1140"/>
      <c r="N11" s="1141"/>
      <c r="O11" s="1142"/>
      <c r="P11" s="1143"/>
      <c r="R11" s="935"/>
    </row>
    <row r="12" spans="1:31" s="957" customFormat="1" ht="36" customHeight="1">
      <c r="A12" s="410" t="s">
        <v>702</v>
      </c>
      <c r="B12" s="955"/>
      <c r="C12" s="955"/>
      <c r="D12" s="955"/>
      <c r="E12" s="955"/>
      <c r="F12" s="1136"/>
      <c r="G12" s="1137"/>
      <c r="H12" s="1138"/>
      <c r="I12" s="1139"/>
      <c r="J12" s="1137"/>
      <c r="K12" s="1138"/>
      <c r="L12" s="1139"/>
      <c r="M12" s="1140"/>
      <c r="N12" s="1141"/>
      <c r="O12" s="1142"/>
      <c r="P12" s="1150"/>
      <c r="R12" s="935"/>
      <c r="S12" s="1649" t="s">
        <v>585</v>
      </c>
      <c r="T12" s="1649"/>
      <c r="U12" s="1649"/>
      <c r="V12" s="1649"/>
      <c r="W12" s="1649"/>
      <c r="X12" s="1649"/>
      <c r="Y12" s="1151"/>
      <c r="Z12" s="1151"/>
      <c r="AA12" s="1151"/>
      <c r="AB12" s="1151"/>
      <c r="AC12" s="1151"/>
      <c r="AD12" s="1151"/>
      <c r="AE12" s="938"/>
    </row>
    <row r="13" spans="1:31" s="957" customFormat="1" ht="36" customHeight="1">
      <c r="A13" s="410" t="s">
        <v>703</v>
      </c>
      <c r="B13" s="955"/>
      <c r="C13" s="955"/>
      <c r="D13" s="955"/>
      <c r="E13" s="955"/>
      <c r="F13" s="1136"/>
      <c r="G13" s="1137"/>
      <c r="H13" s="1138"/>
      <c r="I13" s="1139"/>
      <c r="J13" s="1137"/>
      <c r="K13" s="1138"/>
      <c r="L13" s="1139"/>
      <c r="M13" s="1140"/>
      <c r="N13" s="1141"/>
      <c r="O13" s="1142"/>
      <c r="P13" s="1150"/>
      <c r="R13" s="935"/>
      <c r="S13" s="1650"/>
      <c r="T13" s="1650"/>
      <c r="U13" s="1650"/>
      <c r="V13" s="1650"/>
      <c r="W13" s="1650"/>
      <c r="X13" s="1650"/>
      <c r="Y13" s="938"/>
      <c r="Z13" s="938"/>
      <c r="AA13" s="938"/>
      <c r="AB13" s="938"/>
      <c r="AC13" s="938"/>
      <c r="AD13" s="938"/>
    </row>
    <row r="14" spans="1:31" s="957" customFormat="1" ht="36" customHeight="1">
      <c r="A14" s="410" t="s">
        <v>704</v>
      </c>
      <c r="B14" s="955"/>
      <c r="C14" s="955"/>
      <c r="D14" s="955"/>
      <c r="E14" s="955"/>
      <c r="F14" s="1136"/>
      <c r="G14" s="1137"/>
      <c r="H14" s="1138"/>
      <c r="I14" s="1139"/>
      <c r="J14" s="1137"/>
      <c r="K14" s="1138"/>
      <c r="L14" s="1139"/>
      <c r="M14" s="1140"/>
      <c r="N14" s="1141"/>
      <c r="O14" s="1142"/>
      <c r="P14" s="1152"/>
      <c r="S14" s="1153" t="s">
        <v>237</v>
      </c>
      <c r="T14" s="935"/>
      <c r="U14" s="935"/>
    </row>
    <row r="15" spans="1:31" s="957" customFormat="1" ht="36" customHeight="1">
      <c r="A15" s="410" t="s">
        <v>705</v>
      </c>
      <c r="B15" s="955"/>
      <c r="C15" s="955"/>
      <c r="D15" s="955"/>
      <c r="E15" s="955"/>
      <c r="F15" s="1136"/>
      <c r="G15" s="1137"/>
      <c r="H15" s="1138"/>
      <c r="I15" s="1139"/>
      <c r="J15" s="1137"/>
      <c r="K15" s="1138"/>
      <c r="L15" s="1139"/>
      <c r="M15" s="1154"/>
      <c r="N15" s="1141"/>
      <c r="O15" s="1142"/>
      <c r="P15" s="1155"/>
      <c r="R15" s="1156"/>
      <c r="S15" s="1153" t="s">
        <v>237</v>
      </c>
      <c r="T15" s="936"/>
      <c r="U15" s="936"/>
      <c r="V15" s="936"/>
      <c r="W15" s="936"/>
      <c r="X15" s="936"/>
      <c r="Y15" s="936"/>
      <c r="Z15" s="936"/>
      <c r="AA15" s="936"/>
      <c r="AB15" s="936"/>
      <c r="AC15" s="936"/>
      <c r="AD15" s="936"/>
    </row>
    <row r="16" spans="1:31" s="957" customFormat="1" ht="36" customHeight="1">
      <c r="A16" s="410" t="s">
        <v>706</v>
      </c>
      <c r="B16" s="955"/>
      <c r="C16" s="955"/>
      <c r="D16" s="955"/>
      <c r="E16" s="955"/>
      <c r="F16" s="1136"/>
      <c r="G16" s="1137"/>
      <c r="H16" s="1138"/>
      <c r="I16" s="1139"/>
      <c r="J16" s="1137"/>
      <c r="K16" s="1138"/>
      <c r="L16" s="1139"/>
      <c r="M16" s="1140"/>
      <c r="N16" s="1141"/>
      <c r="O16" s="1142"/>
      <c r="P16" s="1155"/>
      <c r="R16" s="1157"/>
      <c r="S16" s="1153" t="s">
        <v>584</v>
      </c>
      <c r="T16" s="1157"/>
      <c r="U16" s="1157"/>
      <c r="V16" s="1157"/>
      <c r="W16" s="1157"/>
      <c r="X16" s="1157"/>
      <c r="Y16" s="1158"/>
      <c r="Z16" s="1158"/>
      <c r="AA16" s="1158"/>
      <c r="AB16" s="1158"/>
      <c r="AC16" s="1158"/>
      <c r="AD16" s="1158"/>
    </row>
    <row r="17" spans="1:30" s="957" customFormat="1" ht="36" customHeight="1">
      <c r="A17" s="410" t="s">
        <v>707</v>
      </c>
      <c r="B17" s="955"/>
      <c r="C17" s="955"/>
      <c r="D17" s="955"/>
      <c r="E17" s="955"/>
      <c r="F17" s="1136"/>
      <c r="G17" s="1137"/>
      <c r="H17" s="1138"/>
      <c r="I17" s="1139"/>
      <c r="J17" s="1137"/>
      <c r="K17" s="1138"/>
      <c r="L17" s="1139"/>
      <c r="M17" s="1154"/>
      <c r="N17" s="1141"/>
      <c r="O17" s="1142"/>
      <c r="P17" s="1155"/>
      <c r="R17" s="936"/>
      <c r="S17" s="1158"/>
      <c r="T17" s="936"/>
      <c r="U17" s="936"/>
      <c r="V17" s="936"/>
      <c r="W17" s="936"/>
      <c r="X17" s="936"/>
      <c r="Y17" s="936"/>
      <c r="Z17" s="936"/>
      <c r="AA17" s="936"/>
      <c r="AB17" s="936"/>
      <c r="AC17" s="936"/>
      <c r="AD17" s="936"/>
    </row>
    <row r="18" spans="1:30" s="957" customFormat="1" ht="36" customHeight="1">
      <c r="A18" s="410" t="s">
        <v>708</v>
      </c>
      <c r="B18" s="955"/>
      <c r="C18" s="955"/>
      <c r="D18" s="955"/>
      <c r="E18" s="955"/>
      <c r="F18" s="1136"/>
      <c r="G18" s="1137"/>
      <c r="H18" s="1138"/>
      <c r="I18" s="1139"/>
      <c r="J18" s="1137"/>
      <c r="K18" s="1138"/>
      <c r="L18" s="1139"/>
      <c r="M18" s="1154"/>
      <c r="N18" s="1141"/>
      <c r="O18" s="1142"/>
      <c r="P18" s="1155"/>
      <c r="R18" s="936"/>
      <c r="S18" s="1158"/>
      <c r="T18" s="936"/>
      <c r="U18" s="936"/>
      <c r="V18" s="936"/>
      <c r="W18" s="936"/>
      <c r="X18" s="936"/>
      <c r="Y18" s="936"/>
      <c r="Z18" s="936"/>
      <c r="AA18" s="936"/>
      <c r="AB18" s="936"/>
      <c r="AC18" s="936"/>
      <c r="AD18" s="936"/>
    </row>
    <row r="19" spans="1:30" s="957" customFormat="1" ht="36" customHeight="1">
      <c r="A19" s="410" t="s">
        <v>709</v>
      </c>
      <c r="B19" s="955"/>
      <c r="C19" s="955"/>
      <c r="D19" s="955"/>
      <c r="E19" s="955"/>
      <c r="F19" s="1136"/>
      <c r="G19" s="1137"/>
      <c r="H19" s="1138"/>
      <c r="I19" s="1139"/>
      <c r="J19" s="1137"/>
      <c r="K19" s="1138"/>
      <c r="L19" s="1139"/>
      <c r="M19" s="1154"/>
      <c r="N19" s="1141"/>
      <c r="O19" s="1142"/>
      <c r="P19" s="1155"/>
      <c r="R19" s="936"/>
      <c r="S19" s="1158"/>
      <c r="T19" s="936"/>
      <c r="U19" s="936"/>
      <c r="V19" s="936"/>
      <c r="W19" s="936"/>
      <c r="X19" s="936"/>
      <c r="Y19" s="936"/>
      <c r="Z19" s="936"/>
      <c r="AA19" s="936"/>
      <c r="AB19" s="936"/>
      <c r="AC19" s="936"/>
      <c r="AD19" s="936"/>
    </row>
    <row r="20" spans="1:30" s="957" customFormat="1" ht="36" customHeight="1">
      <c r="A20" s="410" t="s">
        <v>710</v>
      </c>
      <c r="B20" s="955"/>
      <c r="C20" s="955"/>
      <c r="D20" s="955"/>
      <c r="E20" s="955"/>
      <c r="F20" s="1136"/>
      <c r="G20" s="1137"/>
      <c r="H20" s="1138"/>
      <c r="I20" s="1139"/>
      <c r="J20" s="1137"/>
      <c r="K20" s="1138"/>
      <c r="L20" s="1139"/>
      <c r="M20" s="1154"/>
      <c r="N20" s="1141"/>
      <c r="O20" s="1142"/>
      <c r="P20" s="1155"/>
      <c r="R20" s="936"/>
      <c r="S20" s="1158"/>
      <c r="T20" s="936"/>
      <c r="U20" s="936"/>
      <c r="V20" s="936"/>
      <c r="W20" s="936"/>
      <c r="X20" s="936"/>
      <c r="Y20" s="936"/>
      <c r="Z20" s="936"/>
      <c r="AA20" s="936"/>
      <c r="AB20" s="936"/>
      <c r="AC20" s="936"/>
      <c r="AD20" s="936"/>
    </row>
    <row r="21" spans="1:30" s="957" customFormat="1" ht="36" customHeight="1">
      <c r="A21" s="410" t="s">
        <v>711</v>
      </c>
      <c r="B21" s="955"/>
      <c r="C21" s="955"/>
      <c r="D21" s="955"/>
      <c r="E21" s="955"/>
      <c r="F21" s="1136"/>
      <c r="G21" s="1137"/>
      <c r="H21" s="1138"/>
      <c r="I21" s="1139"/>
      <c r="J21" s="1137"/>
      <c r="K21" s="1138"/>
      <c r="L21" s="1139"/>
      <c r="M21" s="1154"/>
      <c r="N21" s="1141"/>
      <c r="O21" s="1142"/>
      <c r="P21" s="1155"/>
      <c r="R21" s="936"/>
      <c r="S21" s="1158"/>
      <c r="T21" s="936"/>
      <c r="U21" s="936"/>
      <c r="V21" s="936"/>
      <c r="W21" s="936"/>
      <c r="X21" s="936"/>
      <c r="Y21" s="936"/>
      <c r="Z21" s="936"/>
      <c r="AA21" s="936"/>
      <c r="AB21" s="936"/>
      <c r="AC21" s="936"/>
      <c r="AD21" s="936"/>
    </row>
    <row r="22" spans="1:30" s="957" customFormat="1" ht="36" customHeight="1">
      <c r="A22" s="410" t="s">
        <v>712</v>
      </c>
      <c r="B22" s="955"/>
      <c r="C22" s="955"/>
      <c r="D22" s="955"/>
      <c r="E22" s="955"/>
      <c r="F22" s="1136"/>
      <c r="G22" s="1137"/>
      <c r="H22" s="1138"/>
      <c r="I22" s="1139"/>
      <c r="J22" s="1137"/>
      <c r="K22" s="1138"/>
      <c r="L22" s="1139"/>
      <c r="M22" s="1154"/>
      <c r="N22" s="1141"/>
      <c r="O22" s="1142"/>
      <c r="P22" s="1155"/>
      <c r="R22" s="936"/>
      <c r="S22" s="1158"/>
      <c r="T22" s="936"/>
      <c r="U22" s="936"/>
      <c r="V22" s="936"/>
      <c r="W22" s="936"/>
      <c r="X22" s="936"/>
      <c r="Y22" s="936"/>
      <c r="Z22" s="936"/>
      <c r="AA22" s="936"/>
      <c r="AB22" s="936"/>
      <c r="AC22" s="936"/>
      <c r="AD22" s="936"/>
    </row>
    <row r="23" spans="1:30" s="957" customFormat="1" ht="36" customHeight="1">
      <c r="A23" s="410" t="s">
        <v>713</v>
      </c>
      <c r="B23" s="955"/>
      <c r="C23" s="955"/>
      <c r="D23" s="955"/>
      <c r="E23" s="955"/>
      <c r="F23" s="1136"/>
      <c r="G23" s="1137"/>
      <c r="H23" s="1138"/>
      <c r="I23" s="1139"/>
      <c r="J23" s="1137"/>
      <c r="K23" s="1138"/>
      <c r="L23" s="1139"/>
      <c r="M23" s="1154"/>
      <c r="N23" s="1141"/>
      <c r="O23" s="1142"/>
      <c r="P23" s="1155"/>
      <c r="R23" s="936"/>
      <c r="S23" s="1158"/>
      <c r="T23" s="936"/>
      <c r="U23" s="936"/>
      <c r="V23" s="936"/>
      <c r="W23" s="936"/>
      <c r="X23" s="936"/>
      <c r="Y23" s="936"/>
      <c r="Z23" s="936"/>
      <c r="AA23" s="936"/>
      <c r="AB23" s="936"/>
      <c r="AC23" s="936"/>
      <c r="AD23" s="936"/>
    </row>
    <row r="24" spans="1:30" s="957" customFormat="1" ht="36" customHeight="1">
      <c r="A24" s="410" t="s">
        <v>714</v>
      </c>
      <c r="B24" s="955"/>
      <c r="C24" s="955"/>
      <c r="D24" s="955"/>
      <c r="E24" s="955"/>
      <c r="F24" s="1136"/>
      <c r="G24" s="1137"/>
      <c r="H24" s="1138"/>
      <c r="I24" s="1139"/>
      <c r="J24" s="1137"/>
      <c r="K24" s="1138"/>
      <c r="L24" s="1139"/>
      <c r="M24" s="1154"/>
      <c r="N24" s="1141"/>
      <c r="O24" s="1142"/>
      <c r="P24" s="1155"/>
      <c r="R24" s="936"/>
      <c r="S24" s="1158"/>
      <c r="T24" s="936"/>
      <c r="U24" s="936"/>
      <c r="V24" s="936"/>
      <c r="W24" s="936"/>
      <c r="X24" s="936"/>
      <c r="Y24" s="936"/>
      <c r="Z24" s="936"/>
      <c r="AA24" s="936"/>
      <c r="AB24" s="936"/>
      <c r="AC24" s="936"/>
      <c r="AD24" s="936"/>
    </row>
    <row r="25" spans="1:30" s="957" customFormat="1" ht="36" customHeight="1">
      <c r="A25" s="410" t="s">
        <v>715</v>
      </c>
      <c r="B25" s="955"/>
      <c r="C25" s="955"/>
      <c r="D25" s="955"/>
      <c r="E25" s="955"/>
      <c r="F25" s="1136"/>
      <c r="G25" s="1137"/>
      <c r="H25" s="1138"/>
      <c r="I25" s="1139"/>
      <c r="J25" s="1137"/>
      <c r="K25" s="1138"/>
      <c r="L25" s="1139"/>
      <c r="M25" s="1154"/>
      <c r="N25" s="1141"/>
      <c r="O25" s="1142"/>
      <c r="P25" s="1155"/>
      <c r="R25" s="936"/>
      <c r="S25" s="1158"/>
      <c r="T25" s="936"/>
      <c r="U25" s="936"/>
      <c r="V25" s="936"/>
      <c r="W25" s="936"/>
      <c r="X25" s="936"/>
      <c r="Y25" s="936"/>
      <c r="Z25" s="936"/>
      <c r="AA25" s="936"/>
      <c r="AB25" s="936"/>
      <c r="AC25" s="936"/>
      <c r="AD25" s="936"/>
    </row>
    <row r="26" spans="1:30" s="957" customFormat="1" ht="36" customHeight="1">
      <c r="A26" s="410" t="s">
        <v>716</v>
      </c>
      <c r="B26" s="955"/>
      <c r="C26" s="955"/>
      <c r="D26" s="955"/>
      <c r="E26" s="955"/>
      <c r="F26" s="1136"/>
      <c r="G26" s="1137"/>
      <c r="H26" s="1138"/>
      <c r="I26" s="1139"/>
      <c r="J26" s="1137"/>
      <c r="K26" s="1138"/>
      <c r="L26" s="1139"/>
      <c r="M26" s="1154"/>
      <c r="N26" s="1141"/>
      <c r="O26" s="1142"/>
      <c r="P26" s="1155"/>
      <c r="R26" s="936"/>
      <c r="S26" s="1158"/>
      <c r="T26" s="936"/>
      <c r="U26" s="936"/>
      <c r="V26" s="936"/>
      <c r="W26" s="936"/>
      <c r="X26" s="936"/>
      <c r="Y26" s="936"/>
      <c r="Z26" s="936"/>
      <c r="AA26" s="936"/>
      <c r="AB26" s="936"/>
      <c r="AC26" s="936"/>
      <c r="AD26" s="936"/>
    </row>
    <row r="27" spans="1:30" s="957" customFormat="1" ht="36" customHeight="1">
      <c r="A27" s="410" t="s">
        <v>717</v>
      </c>
      <c r="B27" s="955"/>
      <c r="C27" s="955"/>
      <c r="D27" s="955"/>
      <c r="E27" s="955"/>
      <c r="F27" s="1136"/>
      <c r="G27" s="1137"/>
      <c r="H27" s="1138"/>
      <c r="I27" s="1139"/>
      <c r="J27" s="1137"/>
      <c r="K27" s="1138"/>
      <c r="L27" s="1139"/>
      <c r="M27" s="1154"/>
      <c r="N27" s="1141"/>
      <c r="O27" s="1142"/>
      <c r="P27" s="1155"/>
      <c r="R27" s="936"/>
      <c r="S27" s="1158"/>
      <c r="T27" s="936"/>
      <c r="U27" s="936"/>
      <c r="V27" s="936"/>
      <c r="W27" s="936"/>
      <c r="X27" s="936"/>
      <c r="Y27" s="936"/>
      <c r="Z27" s="936"/>
      <c r="AA27" s="936"/>
      <c r="AB27" s="936"/>
      <c r="AC27" s="936"/>
      <c r="AD27" s="936"/>
    </row>
    <row r="28" spans="1:30" s="957" customFormat="1" ht="36" customHeight="1">
      <c r="A28" s="410" t="s">
        <v>718</v>
      </c>
      <c r="B28" s="955"/>
      <c r="C28" s="955"/>
      <c r="D28" s="955"/>
      <c r="E28" s="955"/>
      <c r="F28" s="1136"/>
      <c r="G28" s="1137"/>
      <c r="H28" s="1138"/>
      <c r="I28" s="1139"/>
      <c r="J28" s="1137"/>
      <c r="K28" s="1138"/>
      <c r="L28" s="1139"/>
      <c r="M28" s="1140"/>
      <c r="N28" s="1141"/>
      <c r="O28" s="1142"/>
      <c r="P28" s="1152"/>
      <c r="R28" s="936"/>
      <c r="S28" s="1158"/>
      <c r="T28" s="936"/>
      <c r="U28" s="936"/>
      <c r="V28" s="936"/>
      <c r="W28" s="936"/>
      <c r="X28" s="936"/>
      <c r="Y28" s="936"/>
      <c r="Z28" s="936"/>
      <c r="AA28" s="936"/>
      <c r="AB28" s="936"/>
      <c r="AC28" s="936"/>
      <c r="AD28" s="936"/>
    </row>
    <row r="29" spans="1:30" s="957" customFormat="1" ht="36" customHeight="1">
      <c r="A29" s="410" t="s">
        <v>719</v>
      </c>
      <c r="B29" s="955"/>
      <c r="C29" s="955"/>
      <c r="D29" s="955"/>
      <c r="E29" s="955"/>
      <c r="F29" s="1136"/>
      <c r="G29" s="1137"/>
      <c r="H29" s="1138"/>
      <c r="I29" s="1139"/>
      <c r="J29" s="1137"/>
      <c r="K29" s="1138"/>
      <c r="L29" s="1139"/>
      <c r="M29" s="1154"/>
      <c r="N29" s="1141"/>
      <c r="O29" s="1142"/>
      <c r="P29" s="1152"/>
      <c r="R29" s="936"/>
      <c r="S29" s="1158"/>
      <c r="T29" s="936"/>
      <c r="U29" s="936"/>
      <c r="V29" s="936"/>
      <c r="W29" s="936"/>
      <c r="X29" s="936"/>
      <c r="Y29" s="936"/>
      <c r="Z29" s="936"/>
      <c r="AA29" s="936"/>
      <c r="AB29" s="936"/>
      <c r="AC29" s="936"/>
      <c r="AD29" s="936"/>
    </row>
    <row r="30" spans="1:30" s="957" customFormat="1" ht="36" customHeight="1">
      <c r="A30" s="410" t="s">
        <v>720</v>
      </c>
      <c r="B30" s="955"/>
      <c r="C30" s="955"/>
      <c r="D30" s="955"/>
      <c r="E30" s="955"/>
      <c r="F30" s="1136"/>
      <c r="G30" s="1137"/>
      <c r="H30" s="1138"/>
      <c r="I30" s="1139"/>
      <c r="J30" s="1137"/>
      <c r="K30" s="1138"/>
      <c r="L30" s="1139"/>
      <c r="M30" s="1154"/>
      <c r="N30" s="1141"/>
      <c r="O30" s="1142"/>
      <c r="P30" s="1152"/>
      <c r="R30" s="1159"/>
      <c r="S30" s="941"/>
      <c r="T30" s="1160"/>
      <c r="U30" s="937"/>
      <c r="V30" s="937"/>
      <c r="W30" s="937"/>
      <c r="X30" s="937"/>
      <c r="Y30" s="937"/>
      <c r="Z30" s="937"/>
      <c r="AA30" s="937"/>
      <c r="AB30" s="937"/>
      <c r="AC30" s="937"/>
      <c r="AD30" s="937"/>
    </row>
    <row r="31" spans="1:30" s="957" customFormat="1" ht="36" customHeight="1">
      <c r="A31" s="410" t="s">
        <v>721</v>
      </c>
      <c r="B31" s="955"/>
      <c r="C31" s="955"/>
      <c r="D31" s="955"/>
      <c r="E31" s="955"/>
      <c r="F31" s="1136"/>
      <c r="G31" s="1137"/>
      <c r="H31" s="1138"/>
      <c r="I31" s="1139"/>
      <c r="J31" s="1137"/>
      <c r="K31" s="1138"/>
      <c r="L31" s="1139"/>
      <c r="M31" s="1154"/>
      <c r="N31" s="1141"/>
      <c r="O31" s="1142"/>
      <c r="P31" s="1152"/>
      <c r="R31" s="1159"/>
      <c r="S31" s="941"/>
      <c r="T31" s="1160"/>
      <c r="U31" s="937"/>
      <c r="V31" s="937"/>
      <c r="W31" s="937"/>
      <c r="X31" s="937"/>
      <c r="Y31" s="937"/>
      <c r="Z31" s="937"/>
      <c r="AA31" s="937"/>
      <c r="AB31" s="937"/>
      <c r="AC31" s="937"/>
      <c r="AD31" s="937"/>
    </row>
    <row r="32" spans="1:30" s="957" customFormat="1" ht="36" customHeight="1">
      <c r="A32" s="410" t="s">
        <v>722</v>
      </c>
      <c r="B32" s="955"/>
      <c r="C32" s="955"/>
      <c r="D32" s="955"/>
      <c r="E32" s="955"/>
      <c r="F32" s="1136"/>
      <c r="G32" s="1137"/>
      <c r="H32" s="1138"/>
      <c r="I32" s="1139"/>
      <c r="J32" s="1137"/>
      <c r="K32" s="1138"/>
      <c r="L32" s="1139"/>
      <c r="M32" s="1140"/>
      <c r="N32" s="1141"/>
      <c r="O32" s="1142"/>
      <c r="P32" s="1152"/>
    </row>
    <row r="33" spans="1:31" s="957" customFormat="1" ht="36" customHeight="1">
      <c r="A33" s="410" t="s">
        <v>723</v>
      </c>
      <c r="B33" s="955"/>
      <c r="C33" s="955"/>
      <c r="D33" s="955"/>
      <c r="E33" s="955"/>
      <c r="F33" s="1136"/>
      <c r="G33" s="1137"/>
      <c r="H33" s="1138"/>
      <c r="I33" s="1139"/>
      <c r="J33" s="1137"/>
      <c r="K33" s="1138"/>
      <c r="L33" s="1139"/>
      <c r="M33" s="1140"/>
      <c r="N33" s="1141"/>
      <c r="O33" s="1142"/>
      <c r="P33" s="1152"/>
    </row>
    <row r="34" spans="1:31" s="957" customFormat="1" ht="36" customHeight="1" thickBot="1">
      <c r="A34" s="427" t="s">
        <v>724</v>
      </c>
      <c r="B34" s="956"/>
      <c r="C34" s="956"/>
      <c r="D34" s="956"/>
      <c r="E34" s="956"/>
      <c r="F34" s="1161"/>
      <c r="G34" s="1162"/>
      <c r="H34" s="1163"/>
      <c r="I34" s="1164"/>
      <c r="J34" s="1162"/>
      <c r="K34" s="1163"/>
      <c r="L34" s="1164"/>
      <c r="M34" s="1165"/>
      <c r="N34" s="1166"/>
      <c r="O34" s="1167"/>
      <c r="P34" s="1168"/>
      <c r="R34" s="938"/>
      <c r="S34" s="938"/>
      <c r="T34" s="938"/>
      <c r="U34" s="938"/>
      <c r="V34" s="938"/>
      <c r="W34" s="938"/>
      <c r="X34" s="938"/>
      <c r="Y34" s="938"/>
      <c r="Z34" s="938"/>
      <c r="AA34" s="938"/>
      <c r="AB34" s="938"/>
      <c r="AC34" s="938"/>
      <c r="AD34" s="938"/>
      <c r="AE34" s="938"/>
    </row>
  </sheetData>
  <sheetProtection formatCells="0" formatColumns="0" formatRows="0" insertColumns="0" insertRows="0" insertHyperlinks="0" deleteColumns="0" deleteRows="0" sort="0" autoFilter="0" pivotTables="0"/>
  <mergeCells count="27">
    <mergeCell ref="AE8:AE9"/>
    <mergeCell ref="V8:X8"/>
    <mergeCell ref="S8:U8"/>
    <mergeCell ref="AB8:AD8"/>
    <mergeCell ref="R8:R9"/>
    <mergeCell ref="Y8:AA8"/>
    <mergeCell ref="S12:X13"/>
    <mergeCell ref="O5:O6"/>
    <mergeCell ref="P4:P6"/>
    <mergeCell ref="J5:J6"/>
    <mergeCell ref="K5:K6"/>
    <mergeCell ref="L5:L6"/>
    <mergeCell ref="M5:M6"/>
    <mergeCell ref="N5:N6"/>
    <mergeCell ref="A1:P1"/>
    <mergeCell ref="M4:O4"/>
    <mergeCell ref="A2:N2"/>
    <mergeCell ref="G4:I4"/>
    <mergeCell ref="B4:F4"/>
    <mergeCell ref="J4:L4"/>
    <mergeCell ref="A4:A6"/>
    <mergeCell ref="D5:F5"/>
    <mergeCell ref="B5:B6"/>
    <mergeCell ref="C5:C6"/>
    <mergeCell ref="G5:G6"/>
    <mergeCell ref="H5:H6"/>
    <mergeCell ref="I5:I6"/>
  </mergeCells>
  <phoneticPr fontId="16" type="noConversion"/>
  <pageMargins left="0.44" right="0.17" top="0.98425196850393704" bottom="0.98425196850393704" header="0.63" footer="0.51181102362204722"/>
  <pageSetup paperSize="9" scale="55" orientation="portrait" r:id="rId1"/>
  <headerFooter alignWithMargins="0"/>
  <colBreaks count="1" manualBreakCount="1">
    <brk id="16" max="34" man="1"/>
  </colBreaks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60"/>
  <sheetViews>
    <sheetView view="pageBreakPreview" zoomScale="85" zoomScaleNormal="100" zoomScaleSheetLayoutView="85" workbookViewId="0">
      <pane ySplit="3" topLeftCell="A4" activePane="bottomLeft" state="frozen"/>
      <selection activeCell="F1048544" sqref="F1048544"/>
      <selection pane="bottomLeft" activeCell="J18" sqref="J18"/>
    </sheetView>
  </sheetViews>
  <sheetFormatPr defaultRowHeight="13.5"/>
  <cols>
    <col min="1" max="1" width="6.6640625" style="67" customWidth="1"/>
    <col min="2" max="2" width="13.77734375" style="60" customWidth="1"/>
    <col min="3" max="3" width="23.77734375" style="60" customWidth="1"/>
    <col min="4" max="4" width="11.77734375" style="60" customWidth="1"/>
    <col min="5" max="5" width="8.77734375" style="60" customWidth="1"/>
    <col min="6" max="6" width="9.77734375" style="60" customWidth="1"/>
    <col min="7" max="7" width="11.6640625" style="60" customWidth="1"/>
    <col min="8" max="8" width="15.77734375" style="60" bestFit="1" customWidth="1"/>
    <col min="9" max="9" width="3.33203125" style="60" customWidth="1"/>
    <col min="10" max="11" width="8.88671875" style="60"/>
    <col min="12" max="12" width="13" style="60" customWidth="1"/>
    <col min="13" max="13" width="13.21875" style="60" bestFit="1" customWidth="1"/>
    <col min="14" max="16384" width="8.88671875" style="60"/>
  </cols>
  <sheetData>
    <row r="1" spans="1:18" customFormat="1" ht="28.5" customHeight="1">
      <c r="A1" s="189" t="s">
        <v>501</v>
      </c>
      <c r="B1" s="24"/>
      <c r="C1" s="24"/>
      <c r="D1" s="24"/>
      <c r="E1" s="24"/>
      <c r="F1" s="24"/>
      <c r="G1" s="24"/>
      <c r="H1" s="24"/>
    </row>
    <row r="2" spans="1:18" customFormat="1" ht="14.25" thickBot="1">
      <c r="A2" s="30"/>
      <c r="E2" s="15"/>
      <c r="F2" s="19"/>
    </row>
    <row r="3" spans="1:18" customFormat="1" ht="27.75" customHeight="1" thickBot="1">
      <c r="A3" s="45" t="s">
        <v>183</v>
      </c>
      <c r="B3" s="56" t="s">
        <v>40</v>
      </c>
      <c r="C3" s="56" t="s">
        <v>104</v>
      </c>
      <c r="D3" s="56" t="s">
        <v>41</v>
      </c>
      <c r="E3" s="56" t="s">
        <v>42</v>
      </c>
      <c r="F3" s="56" t="s">
        <v>30</v>
      </c>
      <c r="G3" s="56" t="s">
        <v>38</v>
      </c>
      <c r="H3" s="236" t="s">
        <v>36</v>
      </c>
      <c r="K3" s="60"/>
      <c r="L3" s="60"/>
      <c r="M3" s="60"/>
      <c r="N3" s="60"/>
      <c r="O3" s="19"/>
      <c r="P3" s="19"/>
      <c r="Q3" s="19"/>
      <c r="R3" s="19"/>
    </row>
    <row r="4" spans="1:18" customFormat="1" ht="24.95" customHeight="1" thickTop="1">
      <c r="A4" s="1661" t="s">
        <v>87</v>
      </c>
      <c r="B4" s="1662"/>
      <c r="C4" s="626" t="s">
        <v>849</v>
      </c>
      <c r="D4" s="32"/>
      <c r="E4" s="32"/>
      <c r="F4" s="43"/>
      <c r="G4" s="53">
        <f>G5+G6</f>
        <v>458</v>
      </c>
      <c r="H4" s="33"/>
      <c r="K4" s="60"/>
      <c r="L4" s="60"/>
      <c r="M4" s="60"/>
      <c r="N4" s="60"/>
      <c r="O4" s="19"/>
      <c r="P4" s="19"/>
      <c r="Q4" s="19"/>
      <c r="R4" s="19"/>
    </row>
    <row r="5" spans="1:18" ht="24.95" customHeight="1">
      <c r="A5" s="1663" t="s">
        <v>817</v>
      </c>
      <c r="B5" s="465" t="s">
        <v>795</v>
      </c>
      <c r="C5" s="465" t="s">
        <v>796</v>
      </c>
      <c r="D5" s="465" t="s">
        <v>797</v>
      </c>
      <c r="E5" s="465">
        <v>6</v>
      </c>
      <c r="F5" s="465">
        <v>0.47</v>
      </c>
      <c r="G5" s="564">
        <v>235</v>
      </c>
      <c r="H5" s="565"/>
      <c r="O5" s="19"/>
      <c r="P5" s="19"/>
      <c r="Q5" s="19"/>
      <c r="R5" s="19"/>
    </row>
    <row r="6" spans="1:18" ht="24.95" customHeight="1">
      <c r="A6" s="1663"/>
      <c r="B6" s="465" t="s">
        <v>798</v>
      </c>
      <c r="C6" s="465" t="s">
        <v>799</v>
      </c>
      <c r="D6" s="465" t="s">
        <v>800</v>
      </c>
      <c r="E6" s="465">
        <v>2</v>
      </c>
      <c r="F6" s="465">
        <v>1.23</v>
      </c>
      <c r="G6" s="564">
        <v>223</v>
      </c>
      <c r="H6" s="565"/>
      <c r="K6" s="19"/>
      <c r="L6" s="19"/>
      <c r="M6" s="19"/>
      <c r="N6" s="19"/>
      <c r="O6" s="19"/>
      <c r="P6" s="19"/>
      <c r="Q6" s="19"/>
      <c r="R6" s="19"/>
    </row>
    <row r="7" spans="1:18" ht="24.95" customHeight="1" thickBot="1">
      <c r="A7" s="1660" t="s">
        <v>809</v>
      </c>
      <c r="B7" s="438" t="s">
        <v>818</v>
      </c>
      <c r="C7" s="438"/>
      <c r="D7" s="441"/>
      <c r="E7" s="441"/>
      <c r="F7" s="441"/>
      <c r="G7" s="446"/>
      <c r="H7" s="446"/>
      <c r="K7" s="84" t="s">
        <v>211</v>
      </c>
      <c r="L7" s="19"/>
      <c r="M7" s="19"/>
      <c r="N7" s="19"/>
      <c r="O7" s="19"/>
      <c r="P7" s="19"/>
      <c r="Q7" s="19"/>
      <c r="R7" s="19"/>
    </row>
    <row r="8" spans="1:18" ht="24.95" customHeight="1" thickBot="1">
      <c r="A8" s="1660"/>
      <c r="B8" s="441"/>
      <c r="C8" s="441"/>
      <c r="D8" s="441"/>
      <c r="E8" s="441"/>
      <c r="F8" s="441"/>
      <c r="G8" s="446"/>
      <c r="H8" s="446"/>
      <c r="K8" s="200" t="s">
        <v>183</v>
      </c>
      <c r="L8" s="201" t="s">
        <v>40</v>
      </c>
      <c r="M8" s="201" t="s">
        <v>104</v>
      </c>
      <c r="N8" s="201" t="s">
        <v>41</v>
      </c>
      <c r="O8" s="201" t="s">
        <v>42</v>
      </c>
      <c r="P8" s="201" t="s">
        <v>30</v>
      </c>
      <c r="Q8" s="201" t="s">
        <v>38</v>
      </c>
      <c r="R8" s="202" t="s">
        <v>36</v>
      </c>
    </row>
    <row r="9" spans="1:18" ht="24.95" customHeight="1">
      <c r="A9" s="1660" t="s">
        <v>819</v>
      </c>
      <c r="B9" s="441" t="s">
        <v>795</v>
      </c>
      <c r="C9" s="441" t="s">
        <v>796</v>
      </c>
      <c r="D9" s="441" t="s">
        <v>797</v>
      </c>
      <c r="E9" s="441">
        <v>6</v>
      </c>
      <c r="F9" s="441">
        <v>0.47</v>
      </c>
      <c r="G9" s="447">
        <v>235</v>
      </c>
      <c r="H9" s="446"/>
      <c r="K9" s="1667" t="s">
        <v>184</v>
      </c>
      <c r="L9" s="203" t="s">
        <v>20</v>
      </c>
      <c r="M9" s="204" t="s">
        <v>239</v>
      </c>
      <c r="N9" s="192"/>
      <c r="O9" s="192"/>
      <c r="P9" s="205">
        <f>SUM(P10:P14)</f>
        <v>3.5139999999999998</v>
      </c>
      <c r="Q9" s="206">
        <f>SUM(Q10:Q14)</f>
        <v>695</v>
      </c>
      <c r="R9" s="207"/>
    </row>
    <row r="10" spans="1:18" ht="24.95" customHeight="1">
      <c r="A10" s="1660"/>
      <c r="B10" s="441" t="s">
        <v>798</v>
      </c>
      <c r="C10" s="441" t="s">
        <v>799</v>
      </c>
      <c r="D10" s="441" t="s">
        <v>800</v>
      </c>
      <c r="E10" s="441">
        <v>2</v>
      </c>
      <c r="F10" s="441">
        <v>1.23</v>
      </c>
      <c r="G10" s="447">
        <v>223</v>
      </c>
      <c r="H10" s="446"/>
      <c r="K10" s="1668"/>
      <c r="L10" s="193" t="s">
        <v>240</v>
      </c>
      <c r="M10" s="208" t="s">
        <v>241</v>
      </c>
      <c r="N10" s="193" t="s">
        <v>547</v>
      </c>
      <c r="O10" s="209">
        <v>1</v>
      </c>
      <c r="P10" s="210">
        <v>0.56999999999999995</v>
      </c>
      <c r="Q10" s="211">
        <v>60</v>
      </c>
      <c r="R10" s="80"/>
    </row>
    <row r="11" spans="1:18" ht="24.95" customHeight="1">
      <c r="A11" s="1660" t="s">
        <v>823</v>
      </c>
      <c r="B11" s="438" t="s">
        <v>818</v>
      </c>
      <c r="C11" s="438"/>
      <c r="D11" s="441"/>
      <c r="E11" s="441"/>
      <c r="F11" s="441"/>
      <c r="G11" s="446"/>
      <c r="H11" s="446"/>
      <c r="K11" s="1668"/>
      <c r="L11" s="193" t="s">
        <v>548</v>
      </c>
      <c r="M11" s="212" t="s">
        <v>242</v>
      </c>
      <c r="N11" s="193" t="s">
        <v>243</v>
      </c>
      <c r="O11" s="213">
        <v>2</v>
      </c>
      <c r="P11" s="214">
        <v>0.8</v>
      </c>
      <c r="Q11" s="211">
        <v>237</v>
      </c>
      <c r="R11" s="80"/>
    </row>
    <row r="12" spans="1:18" ht="24.95" customHeight="1">
      <c r="A12" s="1660"/>
      <c r="B12" s="441"/>
      <c r="C12" s="441"/>
      <c r="D12" s="441"/>
      <c r="E12" s="441"/>
      <c r="F12" s="441"/>
      <c r="G12" s="446"/>
      <c r="H12" s="446"/>
      <c r="K12" s="1668"/>
      <c r="L12" s="193" t="s">
        <v>548</v>
      </c>
      <c r="M12" s="182" t="s">
        <v>549</v>
      </c>
      <c r="N12" s="193" t="s">
        <v>244</v>
      </c>
      <c r="O12" s="215">
        <v>2</v>
      </c>
      <c r="P12" s="216">
        <v>0.88</v>
      </c>
      <c r="Q12" s="211">
        <v>70</v>
      </c>
      <c r="R12" s="80"/>
    </row>
    <row r="13" spans="1:18" ht="24.95" customHeight="1">
      <c r="A13" s="1660" t="s">
        <v>824</v>
      </c>
      <c r="B13" s="438" t="s">
        <v>818</v>
      </c>
      <c r="C13" s="438"/>
      <c r="D13" s="441"/>
      <c r="E13" s="441"/>
      <c r="F13" s="438"/>
      <c r="G13" s="446"/>
      <c r="H13" s="446"/>
      <c r="K13" s="1668"/>
      <c r="L13" s="193" t="s">
        <v>550</v>
      </c>
      <c r="M13" s="208" t="s">
        <v>245</v>
      </c>
      <c r="N13" s="193" t="s">
        <v>246</v>
      </c>
      <c r="O13" s="217">
        <v>1</v>
      </c>
      <c r="P13" s="218">
        <v>0.65</v>
      </c>
      <c r="Q13" s="211">
        <v>110</v>
      </c>
      <c r="R13" s="80"/>
    </row>
    <row r="14" spans="1:18" ht="24.95" customHeight="1" thickBot="1">
      <c r="A14" s="1660"/>
      <c r="B14" s="441"/>
      <c r="C14" s="441"/>
      <c r="D14" s="441"/>
      <c r="E14" s="441"/>
      <c r="F14" s="441"/>
      <c r="G14" s="446"/>
      <c r="H14" s="446"/>
      <c r="K14" s="1669"/>
      <c r="L14" s="219" t="s">
        <v>550</v>
      </c>
      <c r="M14" s="220" t="s">
        <v>247</v>
      </c>
      <c r="N14" s="219" t="s">
        <v>551</v>
      </c>
      <c r="O14" s="221">
        <v>2</v>
      </c>
      <c r="P14" s="222">
        <v>0.61399999999999999</v>
      </c>
      <c r="Q14" s="223">
        <v>218</v>
      </c>
      <c r="R14" s="54"/>
    </row>
    <row r="15" spans="1:18" ht="24.95" customHeight="1">
      <c r="A15" s="1660" t="s">
        <v>825</v>
      </c>
      <c r="B15" s="438" t="s">
        <v>818</v>
      </c>
      <c r="C15" s="438"/>
      <c r="D15" s="441"/>
      <c r="E15" s="441"/>
      <c r="F15" s="438"/>
      <c r="G15" s="446"/>
      <c r="H15" s="446"/>
      <c r="K15" s="19"/>
      <c r="L15" s="19"/>
      <c r="M15" s="19"/>
      <c r="N15" s="19"/>
      <c r="O15" s="19"/>
      <c r="P15" s="19"/>
      <c r="Q15" s="19"/>
      <c r="R15" s="19"/>
    </row>
    <row r="16" spans="1:18" ht="24.95" customHeight="1" thickBot="1">
      <c r="A16" s="1660"/>
      <c r="B16" s="434"/>
      <c r="C16" s="434"/>
      <c r="D16" s="442"/>
      <c r="E16" s="442"/>
      <c r="F16" s="443"/>
      <c r="G16" s="446"/>
      <c r="H16" s="446"/>
      <c r="K16" s="88" t="s">
        <v>248</v>
      </c>
      <c r="L16" s="19"/>
      <c r="M16" s="19"/>
      <c r="N16" s="19"/>
      <c r="O16" s="19"/>
      <c r="P16" s="19"/>
      <c r="Q16" s="19"/>
      <c r="R16" s="19"/>
    </row>
    <row r="17" spans="1:21" ht="24.95" customHeight="1">
      <c r="A17" s="1660" t="s">
        <v>826</v>
      </c>
      <c r="B17" s="438" t="s">
        <v>818</v>
      </c>
      <c r="C17" s="438"/>
      <c r="D17" s="438"/>
      <c r="E17" s="438"/>
      <c r="F17" s="438"/>
      <c r="G17" s="446"/>
      <c r="H17" s="446"/>
      <c r="K17" s="1670" t="s">
        <v>25</v>
      </c>
      <c r="L17" s="1672" t="s">
        <v>552</v>
      </c>
      <c r="M17" s="1672"/>
      <c r="N17" s="1672"/>
      <c r="O17" s="1673" t="s">
        <v>588</v>
      </c>
      <c r="P17" s="1673"/>
      <c r="Q17" s="1673"/>
      <c r="R17" s="1673" t="s">
        <v>589</v>
      </c>
      <c r="S17" s="1673"/>
      <c r="T17" s="1673"/>
      <c r="U17" s="1665" t="s">
        <v>36</v>
      </c>
    </row>
    <row r="18" spans="1:21" ht="24.95" customHeight="1">
      <c r="A18" s="1660"/>
      <c r="B18" s="441"/>
      <c r="C18" s="441"/>
      <c r="D18" s="441"/>
      <c r="E18" s="441"/>
      <c r="F18" s="441"/>
      <c r="G18" s="446"/>
      <c r="H18" s="446"/>
      <c r="K18" s="1671"/>
      <c r="L18" s="198" t="s">
        <v>29</v>
      </c>
      <c r="M18" s="198" t="s">
        <v>30</v>
      </c>
      <c r="N18" s="199" t="s">
        <v>31</v>
      </c>
      <c r="O18" s="198" t="s">
        <v>29</v>
      </c>
      <c r="P18" s="198" t="s">
        <v>30</v>
      </c>
      <c r="Q18" s="199" t="s">
        <v>31</v>
      </c>
      <c r="R18" s="198" t="s">
        <v>29</v>
      </c>
      <c r="S18" s="198" t="s">
        <v>30</v>
      </c>
      <c r="T18" s="199" t="s">
        <v>31</v>
      </c>
      <c r="U18" s="1666"/>
    </row>
    <row r="19" spans="1:21" ht="24.95" customHeight="1" thickBot="1">
      <c r="A19" s="1660" t="s">
        <v>827</v>
      </c>
      <c r="B19" s="438" t="s">
        <v>818</v>
      </c>
      <c r="C19" s="438"/>
      <c r="D19" s="441"/>
      <c r="E19" s="441"/>
      <c r="F19" s="438"/>
      <c r="G19" s="446"/>
      <c r="H19" s="446"/>
      <c r="K19" s="226" t="s">
        <v>77</v>
      </c>
      <c r="L19" s="227"/>
      <c r="M19" s="227"/>
      <c r="N19" s="228"/>
      <c r="O19" s="229" t="s">
        <v>515</v>
      </c>
      <c r="P19" s="230" t="s">
        <v>515</v>
      </c>
      <c r="Q19" s="231" t="s">
        <v>445</v>
      </c>
      <c r="R19" s="233" t="s">
        <v>590</v>
      </c>
      <c r="S19" s="234" t="s">
        <v>590</v>
      </c>
      <c r="T19" s="235" t="s">
        <v>590</v>
      </c>
      <c r="U19" s="232"/>
    </row>
    <row r="20" spans="1:21" ht="24.95" customHeight="1">
      <c r="A20" s="1660"/>
      <c r="B20" s="441"/>
      <c r="C20" s="441"/>
      <c r="D20" s="441"/>
      <c r="E20" s="441"/>
      <c r="F20" s="441"/>
      <c r="G20" s="446"/>
      <c r="H20" s="446"/>
      <c r="K20" s="19"/>
      <c r="L20" s="19"/>
      <c r="M20" s="19"/>
      <c r="N20" s="19"/>
      <c r="O20" s="5"/>
      <c r="P20" s="19"/>
      <c r="Q20" s="19"/>
      <c r="R20" s="19"/>
    </row>
    <row r="21" spans="1:21" ht="24.95" customHeight="1">
      <c r="A21" s="1660" t="s">
        <v>828</v>
      </c>
      <c r="B21" s="438" t="s">
        <v>818</v>
      </c>
      <c r="C21" s="438"/>
      <c r="D21" s="441"/>
      <c r="E21" s="441"/>
      <c r="F21" s="438"/>
      <c r="G21" s="446"/>
      <c r="H21" s="446"/>
      <c r="K21" s="19"/>
      <c r="L21" s="19"/>
      <c r="M21" s="19"/>
      <c r="N21" s="19"/>
      <c r="O21" s="85" t="s">
        <v>237</v>
      </c>
      <c r="P21" s="19"/>
      <c r="Q21" s="19"/>
      <c r="R21" s="19"/>
    </row>
    <row r="22" spans="1:21" ht="24.95" customHeight="1">
      <c r="A22" s="1660"/>
      <c r="B22" s="441"/>
      <c r="C22" s="441"/>
      <c r="D22" s="441"/>
      <c r="E22" s="441"/>
      <c r="F22" s="441"/>
      <c r="G22" s="446"/>
      <c r="H22" s="446"/>
      <c r="K22" s="19"/>
      <c r="L22" s="19"/>
      <c r="M22" s="19"/>
      <c r="N22" s="19"/>
      <c r="O22" s="86" t="s">
        <v>237</v>
      </c>
      <c r="P22" s="19"/>
      <c r="Q22" s="19"/>
      <c r="R22" s="19"/>
    </row>
    <row r="23" spans="1:21" ht="24.95" customHeight="1">
      <c r="A23" s="1660" t="s">
        <v>829</v>
      </c>
      <c r="B23" s="438" t="s">
        <v>818</v>
      </c>
      <c r="C23" s="438"/>
      <c r="D23" s="441"/>
      <c r="E23" s="441"/>
      <c r="F23" s="438"/>
      <c r="G23" s="446"/>
      <c r="H23" s="446"/>
      <c r="K23" s="19"/>
      <c r="L23" s="19"/>
      <c r="M23" s="19"/>
      <c r="N23" s="19"/>
      <c r="O23" s="87" t="s">
        <v>238</v>
      </c>
      <c r="P23" s="19"/>
      <c r="Q23" s="19"/>
      <c r="R23" s="19"/>
    </row>
    <row r="24" spans="1:21" ht="24.95" customHeight="1">
      <c r="A24" s="1660"/>
      <c r="B24" s="441"/>
      <c r="C24" s="441"/>
      <c r="D24" s="441"/>
      <c r="E24" s="441"/>
      <c r="F24" s="441"/>
      <c r="G24" s="446"/>
      <c r="H24" s="446"/>
      <c r="K24" s="19"/>
      <c r="L24" s="19"/>
      <c r="M24" s="19"/>
      <c r="N24" s="19"/>
      <c r="O24" s="19"/>
      <c r="P24" s="19"/>
      <c r="Q24" s="19"/>
      <c r="R24" s="19"/>
    </row>
    <row r="25" spans="1:21" ht="24.95" customHeight="1">
      <c r="A25" s="1660" t="s">
        <v>830</v>
      </c>
      <c r="B25" s="438" t="s">
        <v>818</v>
      </c>
      <c r="C25" s="438"/>
      <c r="D25" s="438"/>
      <c r="E25" s="438"/>
      <c r="F25" s="439"/>
      <c r="G25" s="446"/>
      <c r="H25" s="446"/>
    </row>
    <row r="26" spans="1:21" ht="24.95" customHeight="1">
      <c r="A26" s="1660"/>
      <c r="B26" s="441"/>
      <c r="C26" s="441"/>
      <c r="D26" s="441"/>
      <c r="E26" s="441"/>
      <c r="F26" s="441"/>
      <c r="G26" s="446"/>
      <c r="H26" s="446"/>
      <c r="K26" s="1664" t="s">
        <v>591</v>
      </c>
      <c r="L26" s="1664"/>
      <c r="M26" s="1664"/>
      <c r="N26" s="1664"/>
      <c r="O26" s="1664"/>
    </row>
    <row r="27" spans="1:21" ht="24.95" customHeight="1">
      <c r="A27" s="1660" t="s">
        <v>831</v>
      </c>
      <c r="B27" s="438" t="s">
        <v>818</v>
      </c>
      <c r="C27" s="438"/>
      <c r="D27" s="441"/>
      <c r="E27" s="441"/>
      <c r="F27" s="438"/>
      <c r="G27" s="446"/>
      <c r="H27" s="446"/>
      <c r="K27" s="1664"/>
      <c r="L27" s="1664"/>
      <c r="M27" s="1664"/>
      <c r="N27" s="1664"/>
      <c r="O27" s="1664"/>
    </row>
    <row r="28" spans="1:21" ht="24.95" customHeight="1">
      <c r="A28" s="1660"/>
      <c r="B28" s="441"/>
      <c r="C28" s="441"/>
      <c r="D28" s="441"/>
      <c r="E28" s="441"/>
      <c r="F28" s="441"/>
      <c r="G28" s="446"/>
      <c r="H28" s="446"/>
      <c r="K28" s="1664"/>
      <c r="L28" s="1664"/>
      <c r="M28" s="1664"/>
      <c r="N28" s="1664"/>
      <c r="O28" s="1664"/>
    </row>
    <row r="29" spans="1:21" ht="24.95" customHeight="1">
      <c r="A29" s="1660" t="s">
        <v>832</v>
      </c>
      <c r="B29" s="438" t="s">
        <v>818</v>
      </c>
      <c r="C29" s="438"/>
      <c r="D29" s="441"/>
      <c r="E29" s="441"/>
      <c r="F29" s="438"/>
      <c r="G29" s="446"/>
      <c r="H29" s="446"/>
      <c r="K29" s="1664"/>
      <c r="L29" s="1664"/>
      <c r="M29" s="1664"/>
      <c r="N29" s="1664"/>
      <c r="O29" s="1664"/>
    </row>
    <row r="30" spans="1:21" ht="24.95" customHeight="1">
      <c r="A30" s="1660"/>
      <c r="B30" s="441"/>
      <c r="C30" s="434"/>
      <c r="D30" s="434"/>
      <c r="E30" s="434"/>
      <c r="F30" s="434"/>
      <c r="G30" s="446"/>
      <c r="H30" s="446"/>
    </row>
    <row r="31" spans="1:21" ht="24.95" customHeight="1">
      <c r="A31" s="1660" t="s">
        <v>833</v>
      </c>
      <c r="B31" s="437" t="s">
        <v>818</v>
      </c>
      <c r="C31" s="437"/>
      <c r="D31" s="440"/>
      <c r="E31" s="440"/>
      <c r="F31" s="440"/>
      <c r="G31" s="446"/>
      <c r="H31" s="446"/>
    </row>
    <row r="32" spans="1:21" ht="24.95" customHeight="1">
      <c r="A32" s="1660"/>
      <c r="B32" s="441"/>
      <c r="C32" s="441"/>
      <c r="D32" s="441"/>
      <c r="E32" s="441"/>
      <c r="F32" s="441"/>
      <c r="G32" s="446"/>
      <c r="H32" s="446"/>
    </row>
    <row r="33" spans="1:8" ht="24.95" customHeight="1">
      <c r="A33" s="1660" t="s">
        <v>834</v>
      </c>
      <c r="B33" s="438" t="s">
        <v>818</v>
      </c>
      <c r="C33" s="438"/>
      <c r="D33" s="438"/>
      <c r="E33" s="438"/>
      <c r="F33" s="439"/>
      <c r="G33" s="446"/>
      <c r="H33" s="446"/>
    </row>
    <row r="34" spans="1:8" ht="24.95" customHeight="1">
      <c r="A34" s="1660"/>
      <c r="B34" s="441"/>
      <c r="C34" s="441"/>
      <c r="D34" s="435"/>
      <c r="E34" s="441"/>
      <c r="F34" s="441"/>
      <c r="G34" s="446"/>
      <c r="H34" s="446"/>
    </row>
    <row r="35" spans="1:8" ht="24.95" customHeight="1">
      <c r="A35" s="1660" t="s">
        <v>835</v>
      </c>
      <c r="B35" s="438" t="s">
        <v>818</v>
      </c>
      <c r="C35" s="438"/>
      <c r="D35" s="438"/>
      <c r="E35" s="438"/>
      <c r="F35" s="439"/>
      <c r="G35" s="446"/>
      <c r="H35" s="446"/>
    </row>
    <row r="36" spans="1:8" ht="24.95" customHeight="1">
      <c r="A36" s="1660"/>
      <c r="B36" s="441"/>
      <c r="C36" s="441"/>
      <c r="D36" s="441"/>
      <c r="E36" s="441"/>
      <c r="F36" s="441"/>
      <c r="G36" s="446"/>
      <c r="H36" s="446"/>
    </row>
    <row r="37" spans="1:8" ht="24.95" customHeight="1">
      <c r="A37" s="1660" t="s">
        <v>836</v>
      </c>
      <c r="B37" s="438" t="s">
        <v>818</v>
      </c>
      <c r="C37" s="438"/>
      <c r="D37" s="438"/>
      <c r="E37" s="438"/>
      <c r="F37" s="439"/>
      <c r="G37" s="446"/>
      <c r="H37" s="446"/>
    </row>
    <row r="38" spans="1:8" ht="24.95" customHeight="1">
      <c r="A38" s="1660"/>
      <c r="B38" s="441"/>
      <c r="C38" s="441"/>
      <c r="D38" s="441"/>
      <c r="E38" s="441"/>
      <c r="F38" s="441"/>
      <c r="G38" s="446"/>
      <c r="H38" s="446"/>
    </row>
    <row r="39" spans="1:8" ht="24.95" customHeight="1">
      <c r="A39" s="1660" t="s">
        <v>837</v>
      </c>
      <c r="B39" s="438" t="s">
        <v>818</v>
      </c>
      <c r="C39" s="438"/>
      <c r="D39" s="438"/>
      <c r="E39" s="438"/>
      <c r="F39" s="439"/>
      <c r="G39" s="446"/>
      <c r="H39" s="446"/>
    </row>
    <row r="40" spans="1:8" ht="24.95" customHeight="1">
      <c r="A40" s="1660"/>
      <c r="B40" s="441"/>
      <c r="C40" s="441"/>
      <c r="D40" s="441"/>
      <c r="E40" s="441"/>
      <c r="F40" s="441"/>
      <c r="G40" s="446"/>
      <c r="H40" s="446"/>
    </row>
    <row r="41" spans="1:8" ht="24.95" customHeight="1">
      <c r="A41" s="1660" t="s">
        <v>810</v>
      </c>
      <c r="B41" s="438" t="s">
        <v>818</v>
      </c>
      <c r="C41" s="438"/>
      <c r="D41" s="438"/>
      <c r="E41" s="438"/>
      <c r="F41" s="439"/>
      <c r="G41" s="446"/>
      <c r="H41" s="446"/>
    </row>
    <row r="42" spans="1:8" ht="24.95" customHeight="1">
      <c r="A42" s="1660"/>
      <c r="B42" s="441"/>
      <c r="C42" s="441"/>
      <c r="D42" s="441"/>
      <c r="E42" s="441"/>
      <c r="F42" s="441"/>
      <c r="G42" s="446"/>
      <c r="H42" s="446"/>
    </row>
    <row r="43" spans="1:8" ht="24.95" customHeight="1">
      <c r="A43" s="1660" t="s">
        <v>838</v>
      </c>
      <c r="B43" s="438" t="s">
        <v>818</v>
      </c>
      <c r="C43" s="438"/>
      <c r="D43" s="438"/>
      <c r="E43" s="438"/>
      <c r="F43" s="439"/>
      <c r="G43" s="446"/>
      <c r="H43" s="446"/>
    </row>
    <row r="44" spans="1:8" ht="24.95" customHeight="1">
      <c r="A44" s="1660"/>
      <c r="B44" s="441"/>
      <c r="C44" s="441"/>
      <c r="D44" s="441"/>
      <c r="E44" s="441"/>
      <c r="F44" s="441"/>
      <c r="G44" s="446"/>
      <c r="H44" s="446"/>
    </row>
    <row r="45" spans="1:8" ht="24.95" customHeight="1">
      <c r="A45" s="1660" t="s">
        <v>839</v>
      </c>
      <c r="B45" s="438" t="s">
        <v>818</v>
      </c>
      <c r="C45" s="438"/>
      <c r="D45" s="438"/>
      <c r="E45" s="438"/>
      <c r="F45" s="439"/>
      <c r="G45" s="446"/>
      <c r="H45" s="446"/>
    </row>
    <row r="46" spans="1:8" ht="24.95" customHeight="1">
      <c r="A46" s="1660"/>
      <c r="B46" s="441"/>
      <c r="C46" s="441"/>
      <c r="D46" s="441"/>
      <c r="E46" s="441"/>
      <c r="F46" s="441"/>
      <c r="G46" s="446"/>
      <c r="H46" s="446"/>
    </row>
    <row r="47" spans="1:8" ht="24.95" customHeight="1">
      <c r="A47" s="1660" t="s">
        <v>840</v>
      </c>
      <c r="B47" s="438" t="s">
        <v>818</v>
      </c>
      <c r="C47" s="438"/>
      <c r="D47" s="438"/>
      <c r="E47" s="438"/>
      <c r="F47" s="439"/>
      <c r="G47" s="446"/>
      <c r="H47" s="446"/>
    </row>
    <row r="48" spans="1:8" ht="24.95" customHeight="1">
      <c r="A48" s="1660"/>
      <c r="B48" s="441"/>
      <c r="C48" s="441"/>
      <c r="D48" s="441"/>
      <c r="E48" s="441"/>
      <c r="F48" s="441"/>
      <c r="G48" s="446"/>
      <c r="H48" s="446"/>
    </row>
    <row r="49" spans="1:8" ht="24.95" customHeight="1">
      <c r="A49" s="1660" t="s">
        <v>841</v>
      </c>
      <c r="B49" s="438" t="s">
        <v>818</v>
      </c>
      <c r="C49" s="438"/>
      <c r="D49" s="438"/>
      <c r="E49" s="438"/>
      <c r="F49" s="439"/>
      <c r="G49" s="446"/>
      <c r="H49" s="446"/>
    </row>
    <row r="50" spans="1:8" ht="24.95" customHeight="1">
      <c r="A50" s="1660"/>
      <c r="B50" s="441"/>
      <c r="C50" s="441"/>
      <c r="D50" s="441"/>
      <c r="E50" s="441"/>
      <c r="F50" s="441"/>
      <c r="G50" s="446"/>
      <c r="H50" s="446"/>
    </row>
    <row r="51" spans="1:8" ht="24.95" customHeight="1">
      <c r="A51" s="1660" t="s">
        <v>842</v>
      </c>
      <c r="B51" s="438" t="s">
        <v>818</v>
      </c>
      <c r="C51" s="438"/>
      <c r="D51" s="438"/>
      <c r="E51" s="438"/>
      <c r="F51" s="439"/>
      <c r="G51" s="446"/>
      <c r="H51" s="446"/>
    </row>
    <row r="52" spans="1:8" ht="24.95" customHeight="1">
      <c r="A52" s="1660"/>
      <c r="B52" s="441"/>
      <c r="C52" s="441"/>
      <c r="D52" s="441"/>
      <c r="E52" s="441"/>
      <c r="F52" s="441"/>
      <c r="G52" s="446"/>
      <c r="H52" s="446"/>
    </row>
    <row r="53" spans="1:8" ht="24.95" customHeight="1">
      <c r="A53" s="1660" t="s">
        <v>843</v>
      </c>
      <c r="B53" s="438" t="s">
        <v>818</v>
      </c>
      <c r="C53" s="438"/>
      <c r="D53" s="438"/>
      <c r="E53" s="438"/>
      <c r="F53" s="439"/>
      <c r="G53" s="446"/>
      <c r="H53" s="446"/>
    </row>
    <row r="54" spans="1:8" ht="24.95" customHeight="1">
      <c r="A54" s="1660"/>
      <c r="B54" s="441"/>
      <c r="C54" s="441"/>
      <c r="D54" s="441"/>
      <c r="E54" s="441"/>
      <c r="F54" s="441"/>
      <c r="G54" s="446"/>
      <c r="H54" s="446"/>
    </row>
    <row r="55" spans="1:8" ht="24.95" customHeight="1">
      <c r="A55" s="1660" t="s">
        <v>844</v>
      </c>
      <c r="B55" s="438" t="s">
        <v>818</v>
      </c>
      <c r="C55" s="438"/>
      <c r="D55" s="438"/>
      <c r="E55" s="438"/>
      <c r="F55" s="439"/>
      <c r="G55" s="446"/>
      <c r="H55" s="446"/>
    </row>
    <row r="56" spans="1:8" ht="24.95" customHeight="1">
      <c r="A56" s="1660"/>
      <c r="B56" s="441"/>
      <c r="C56" s="441"/>
      <c r="D56" s="441"/>
      <c r="E56" s="441"/>
      <c r="F56" s="441"/>
      <c r="G56" s="446"/>
      <c r="H56" s="446"/>
    </row>
    <row r="57" spans="1:8" ht="24.95" customHeight="1">
      <c r="A57" s="1660" t="s">
        <v>845</v>
      </c>
      <c r="B57" s="438" t="s">
        <v>818</v>
      </c>
      <c r="C57" s="438"/>
      <c r="D57" s="438"/>
      <c r="E57" s="438"/>
      <c r="F57" s="439"/>
      <c r="G57" s="446"/>
      <c r="H57" s="446"/>
    </row>
    <row r="58" spans="1:8" ht="24.95" customHeight="1">
      <c r="A58" s="1660"/>
      <c r="B58" s="441"/>
      <c r="C58" s="441"/>
      <c r="D58" s="441"/>
      <c r="E58" s="441"/>
      <c r="F58" s="441"/>
      <c r="G58" s="446"/>
      <c r="H58" s="446"/>
    </row>
    <row r="59" spans="1:8" ht="24.95" customHeight="1">
      <c r="A59" s="1660" t="s">
        <v>850</v>
      </c>
      <c r="B59" s="438" t="s">
        <v>818</v>
      </c>
      <c r="C59" s="438"/>
      <c r="D59" s="438"/>
      <c r="E59" s="438"/>
      <c r="F59" s="439"/>
      <c r="G59" s="446"/>
      <c r="H59" s="446"/>
    </row>
    <row r="60" spans="1:8" ht="24.95" customHeight="1">
      <c r="A60" s="1660"/>
      <c r="B60" s="441"/>
      <c r="C60" s="441"/>
      <c r="D60" s="441"/>
      <c r="E60" s="441"/>
      <c r="F60" s="441"/>
      <c r="G60" s="446"/>
      <c r="H60" s="446"/>
    </row>
  </sheetData>
  <mergeCells count="36">
    <mergeCell ref="K26:O29"/>
    <mergeCell ref="U17:U18"/>
    <mergeCell ref="K9:K14"/>
    <mergeCell ref="K17:K18"/>
    <mergeCell ref="L17:N17"/>
    <mergeCell ref="O17:Q17"/>
    <mergeCell ref="R17:T17"/>
    <mergeCell ref="A4:B4"/>
    <mergeCell ref="A5:A6"/>
    <mergeCell ref="A7:A8"/>
    <mergeCell ref="A9:A10"/>
    <mergeCell ref="A11:A12"/>
    <mergeCell ref="A35:A36"/>
    <mergeCell ref="A37:A38"/>
    <mergeCell ref="A39:A40"/>
    <mergeCell ref="A13:A14"/>
    <mergeCell ref="A15:A16"/>
    <mergeCell ref="A17:A18"/>
    <mergeCell ref="A19:A20"/>
    <mergeCell ref="A21:A22"/>
    <mergeCell ref="A55:A56"/>
    <mergeCell ref="A23:A24"/>
    <mergeCell ref="A57:A58"/>
    <mergeCell ref="A59:A60"/>
    <mergeCell ref="A25:A26"/>
    <mergeCell ref="A27:A28"/>
    <mergeCell ref="A29:A30"/>
    <mergeCell ref="A31:A32"/>
    <mergeCell ref="A33:A34"/>
    <mergeCell ref="A41:A42"/>
    <mergeCell ref="A43:A44"/>
    <mergeCell ref="A45:A46"/>
    <mergeCell ref="A47:A48"/>
    <mergeCell ref="A49:A50"/>
    <mergeCell ref="A51:A52"/>
    <mergeCell ref="A53:A54"/>
  </mergeCells>
  <phoneticPr fontId="16" type="noConversion"/>
  <pageMargins left="0.75" right="0.75" top="1" bottom="1" header="0.5" footer="0.5"/>
  <pageSetup paperSize="9" scale="55" orientation="portrait" r:id="rId1"/>
  <headerFooter alignWithMargins="0"/>
  <rowBreaks count="1" manualBreakCount="1">
    <brk id="60" max="18" man="1"/>
  </rowBreaks>
  <colBreaks count="1" manualBreakCount="1">
    <brk id="8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50"/>
  <sheetViews>
    <sheetView view="pageBreakPreview" topLeftCell="A4" zoomScale="80" zoomScaleNormal="100" zoomScaleSheetLayoutView="80" workbookViewId="0">
      <selection activeCell="E16" sqref="E16"/>
    </sheetView>
  </sheetViews>
  <sheetFormatPr defaultRowHeight="13.5"/>
  <cols>
    <col min="1" max="1" width="11.109375" style="108" customWidth="1"/>
    <col min="2" max="2" width="9.6640625" style="300" customWidth="1"/>
    <col min="3" max="3" width="10.44140625" style="300" customWidth="1"/>
    <col min="4" max="4" width="7.88671875" style="300" customWidth="1"/>
    <col min="5" max="5" width="11.109375" style="300" customWidth="1"/>
    <col min="6" max="6" width="9.44140625" style="300" customWidth="1"/>
    <col min="7" max="7" width="10.21875" style="300" customWidth="1"/>
    <col min="8" max="8" width="12.6640625" style="108" customWidth="1"/>
    <col min="9" max="10" width="8.88671875" style="108"/>
    <col min="11" max="11" width="10.6640625" style="108" customWidth="1"/>
    <col min="12" max="12" width="10.5546875" style="108" customWidth="1"/>
    <col min="13" max="13" width="11.33203125" style="108" customWidth="1"/>
    <col min="14" max="14" width="11.109375" style="108" customWidth="1"/>
    <col min="15" max="17" width="8.88671875" style="108"/>
    <col min="18" max="18" width="8.88671875" style="108" customWidth="1"/>
    <col min="19" max="16384" width="8.88671875" style="108"/>
  </cols>
  <sheetData>
    <row r="1" spans="1:18" s="89" customFormat="1" ht="33" customHeight="1">
      <c r="A1" s="1182" t="s">
        <v>90</v>
      </c>
      <c r="B1" s="1182"/>
      <c r="C1" s="1182"/>
      <c r="D1" s="1182"/>
      <c r="E1" s="1182"/>
      <c r="F1" s="1182"/>
      <c r="G1" s="1182"/>
      <c r="H1" s="1182"/>
    </row>
    <row r="2" spans="1:18" s="89" customFormat="1" ht="30" customHeight="1">
      <c r="A2" s="90" t="s">
        <v>89</v>
      </c>
      <c r="B2" s="293"/>
      <c r="C2" s="293"/>
      <c r="D2" s="293"/>
      <c r="E2" s="293"/>
      <c r="F2" s="293"/>
      <c r="G2" s="293"/>
    </row>
    <row r="3" spans="1:18" s="91" customFormat="1" ht="19.5" thickBot="1">
      <c r="B3" s="294"/>
      <c r="C3" s="294"/>
      <c r="D3" s="294"/>
      <c r="E3" s="294"/>
      <c r="F3" s="294"/>
      <c r="G3" s="294"/>
      <c r="H3" s="92" t="s">
        <v>116</v>
      </c>
    </row>
    <row r="4" spans="1:18" s="91" customFormat="1" ht="21.75" customHeight="1">
      <c r="A4" s="93" t="s">
        <v>0</v>
      </c>
      <c r="B4" s="1183" t="s">
        <v>15</v>
      </c>
      <c r="C4" s="1183"/>
      <c r="D4" s="1183"/>
      <c r="E4" s="1183" t="s">
        <v>11</v>
      </c>
      <c r="F4" s="1183"/>
      <c r="G4" s="1183"/>
      <c r="H4" s="1184" t="s">
        <v>53</v>
      </c>
      <c r="I4" s="112" t="s">
        <v>252</v>
      </c>
    </row>
    <row r="5" spans="1:18" s="91" customFormat="1" ht="39" customHeight="1">
      <c r="A5" s="94" t="s">
        <v>24</v>
      </c>
      <c r="B5" s="295" t="s">
        <v>437</v>
      </c>
      <c r="C5" s="295" t="s">
        <v>438</v>
      </c>
      <c r="D5" s="296" t="s">
        <v>16</v>
      </c>
      <c r="E5" s="297" t="s">
        <v>12</v>
      </c>
      <c r="F5" s="297" t="s">
        <v>13</v>
      </c>
      <c r="G5" s="298" t="s">
        <v>14</v>
      </c>
      <c r="H5" s="1185"/>
      <c r="I5" s="113" t="s">
        <v>253</v>
      </c>
    </row>
    <row r="6" spans="1:18" s="99" customFormat="1" ht="31.5" customHeight="1">
      <c r="A6" s="558" t="s">
        <v>617</v>
      </c>
      <c r="B6" s="559">
        <f>SUM(B7:B31)</f>
        <v>418</v>
      </c>
      <c r="C6" s="499">
        <f>SUM(C7:C31)</f>
        <v>434</v>
      </c>
      <c r="D6" s="594">
        <f>(B6-C6)/C6*100</f>
        <v>-3.6866359447004609</v>
      </c>
      <c r="E6" s="593">
        <f>SUM(E7:E31)</f>
        <v>418</v>
      </c>
      <c r="F6" s="593">
        <f t="shared" ref="F6:H6" si="0">SUM(F7:F31)</f>
        <v>149</v>
      </c>
      <c r="G6" s="593">
        <f t="shared" si="0"/>
        <v>269</v>
      </c>
      <c r="H6" s="593">
        <f t="shared" si="0"/>
        <v>0</v>
      </c>
      <c r="I6" s="596">
        <f>SUM(I7:I31)</f>
        <v>0</v>
      </c>
      <c r="K6" s="1186"/>
      <c r="L6" s="1187"/>
      <c r="M6" s="1187"/>
      <c r="N6" s="1188"/>
      <c r="O6" s="91"/>
      <c r="P6" s="91"/>
      <c r="Q6" s="91"/>
      <c r="R6" s="91"/>
    </row>
    <row r="7" spans="1:18" s="99" customFormat="1" ht="31.5" customHeight="1">
      <c r="A7" s="301" t="s">
        <v>593</v>
      </c>
      <c r="B7" s="302">
        <v>1</v>
      </c>
      <c r="C7" s="303">
        <v>1</v>
      </c>
      <c r="D7" s="305">
        <f>(B7-C7)/C7*100</f>
        <v>0</v>
      </c>
      <c r="E7" s="306">
        <f>F7+G7</f>
        <v>1</v>
      </c>
      <c r="F7" s="302"/>
      <c r="G7" s="302">
        <v>1</v>
      </c>
      <c r="H7" s="307"/>
      <c r="I7" s="304"/>
      <c r="K7" s="1186"/>
      <c r="L7" s="1187"/>
      <c r="M7" s="1187"/>
      <c r="N7" s="1188"/>
      <c r="O7" s="100"/>
      <c r="P7" s="100"/>
      <c r="Q7" s="100"/>
      <c r="R7" s="100"/>
    </row>
    <row r="8" spans="1:18" s="99" customFormat="1" ht="31.5" customHeight="1">
      <c r="A8" s="301" t="s">
        <v>193</v>
      </c>
      <c r="B8" s="302">
        <v>45</v>
      </c>
      <c r="C8" s="303">
        <v>52</v>
      </c>
      <c r="D8" s="305">
        <f t="shared" ref="D8:D31" si="1">(B8-C8)/C8*100</f>
        <v>-13.461538461538462</v>
      </c>
      <c r="E8" s="306">
        <v>45</v>
      </c>
      <c r="F8" s="302">
        <v>6</v>
      </c>
      <c r="G8" s="302">
        <v>39</v>
      </c>
      <c r="H8" s="307"/>
      <c r="I8" s="304"/>
      <c r="K8" s="1186"/>
      <c r="L8" s="1187"/>
      <c r="M8" s="1187"/>
      <c r="N8" s="1188"/>
      <c r="O8" s="101"/>
      <c r="P8" s="101"/>
      <c r="Q8" s="101"/>
      <c r="R8" s="101"/>
    </row>
    <row r="9" spans="1:18" s="99" customFormat="1" ht="31.5" customHeight="1">
      <c r="A9" s="301" t="s">
        <v>594</v>
      </c>
      <c r="B9" s="302">
        <f t="shared" ref="B9:B31" si="2">E9</f>
        <v>0</v>
      </c>
      <c r="C9" s="303">
        <v>0</v>
      </c>
      <c r="D9" s="305" t="e">
        <f t="shared" si="1"/>
        <v>#DIV/0!</v>
      </c>
      <c r="E9" s="306">
        <f t="shared" ref="E9:E31" si="3">F9+G9</f>
        <v>0</v>
      </c>
      <c r="F9" s="302"/>
      <c r="G9" s="302"/>
      <c r="H9" s="307"/>
      <c r="I9" s="304"/>
      <c r="K9" s="1186"/>
      <c r="L9" s="1187"/>
      <c r="M9" s="1187"/>
      <c r="N9" s="1188"/>
      <c r="O9" s="101"/>
      <c r="P9" s="101"/>
      <c r="Q9" s="101"/>
      <c r="R9" s="101"/>
    </row>
    <row r="10" spans="1:18" s="99" customFormat="1" ht="31.5" customHeight="1">
      <c r="A10" s="301" t="s">
        <v>595</v>
      </c>
      <c r="B10" s="302">
        <v>100</v>
      </c>
      <c r="C10" s="303">
        <v>110</v>
      </c>
      <c r="D10" s="305">
        <f t="shared" si="1"/>
        <v>-9.0909090909090917</v>
      </c>
      <c r="E10" s="306">
        <v>100</v>
      </c>
      <c r="F10" s="302">
        <v>17</v>
      </c>
      <c r="G10" s="302">
        <v>83</v>
      </c>
      <c r="H10" s="307"/>
      <c r="I10" s="304"/>
      <c r="K10" s="1186"/>
      <c r="L10" s="1187"/>
      <c r="M10" s="1187"/>
      <c r="N10" s="1188"/>
      <c r="O10" s="101"/>
      <c r="P10" s="101"/>
      <c r="Q10" s="101"/>
      <c r="R10" s="101"/>
    </row>
    <row r="11" spans="1:18" s="99" customFormat="1" ht="31.5" customHeight="1">
      <c r="A11" s="301" t="s">
        <v>596</v>
      </c>
      <c r="B11" s="302">
        <f t="shared" si="2"/>
        <v>0</v>
      </c>
      <c r="C11" s="303">
        <v>0</v>
      </c>
      <c r="D11" s="305" t="e">
        <f t="shared" si="1"/>
        <v>#DIV/0!</v>
      </c>
      <c r="E11" s="306">
        <f t="shared" si="3"/>
        <v>0</v>
      </c>
      <c r="F11" s="302"/>
      <c r="G11" s="302"/>
      <c r="H11" s="307"/>
      <c r="I11" s="304"/>
      <c r="K11" s="1186"/>
      <c r="L11" s="1187"/>
      <c r="M11" s="1187"/>
      <c r="N11" s="1188"/>
      <c r="O11" s="101"/>
      <c r="P11" s="101"/>
      <c r="Q11" s="101"/>
      <c r="R11" s="101"/>
    </row>
    <row r="12" spans="1:18" s="99" customFormat="1" ht="31.5" customHeight="1" thickBot="1">
      <c r="A12" s="301" t="s">
        <v>597</v>
      </c>
      <c r="B12" s="302">
        <f t="shared" si="2"/>
        <v>3</v>
      </c>
      <c r="C12" s="303">
        <v>3</v>
      </c>
      <c r="D12" s="305">
        <f t="shared" si="1"/>
        <v>0</v>
      </c>
      <c r="E12" s="306">
        <f t="shared" si="3"/>
        <v>3</v>
      </c>
      <c r="F12" s="302">
        <v>3</v>
      </c>
      <c r="G12" s="302"/>
      <c r="H12" s="307"/>
      <c r="I12" s="304"/>
      <c r="K12" s="1189"/>
      <c r="L12" s="1190"/>
      <c r="M12" s="1190"/>
      <c r="N12" s="1191"/>
      <c r="O12" s="101"/>
      <c r="P12" s="101"/>
      <c r="Q12" s="101"/>
      <c r="R12" s="101"/>
    </row>
    <row r="13" spans="1:18" s="99" customFormat="1" ht="31.5" customHeight="1" thickBot="1">
      <c r="A13" s="301" t="s">
        <v>598</v>
      </c>
      <c r="B13" s="302">
        <v>1</v>
      </c>
      <c r="C13" s="303">
        <v>1</v>
      </c>
      <c r="D13" s="305">
        <v>0</v>
      </c>
      <c r="E13" s="306">
        <v>1</v>
      </c>
      <c r="F13" s="302">
        <v>1</v>
      </c>
      <c r="G13" s="302"/>
      <c r="H13" s="307">
        <v>0</v>
      </c>
      <c r="I13" s="304"/>
      <c r="K13" s="102" t="s">
        <v>249</v>
      </c>
      <c r="L13" s="101"/>
      <c r="M13" s="101"/>
      <c r="N13" s="101"/>
      <c r="O13" s="101"/>
      <c r="P13" s="101"/>
      <c r="Q13" s="101"/>
      <c r="R13" s="101"/>
    </row>
    <row r="14" spans="1:18" s="99" customFormat="1" ht="31.5" customHeight="1">
      <c r="A14" s="301" t="s">
        <v>599</v>
      </c>
      <c r="B14" s="302">
        <f t="shared" si="2"/>
        <v>0</v>
      </c>
      <c r="C14" s="303">
        <v>0</v>
      </c>
      <c r="D14" s="305" t="e">
        <f t="shared" si="1"/>
        <v>#DIV/0!</v>
      </c>
      <c r="E14" s="306">
        <f t="shared" si="3"/>
        <v>0</v>
      </c>
      <c r="F14" s="302"/>
      <c r="G14" s="302"/>
      <c r="H14" s="307"/>
      <c r="I14" s="304"/>
      <c r="K14" s="93" t="s">
        <v>0</v>
      </c>
      <c r="L14" s="1177" t="s">
        <v>15</v>
      </c>
      <c r="M14" s="1177"/>
      <c r="N14" s="1177"/>
      <c r="O14" s="1177" t="s">
        <v>11</v>
      </c>
      <c r="P14" s="1177"/>
      <c r="Q14" s="1177"/>
      <c r="R14" s="1178" t="s">
        <v>53</v>
      </c>
    </row>
    <row r="15" spans="1:18" s="99" customFormat="1" ht="31.5" customHeight="1">
      <c r="A15" s="301" t="s">
        <v>600</v>
      </c>
      <c r="B15" s="302">
        <f t="shared" si="2"/>
        <v>0</v>
      </c>
      <c r="C15" s="303">
        <v>0</v>
      </c>
      <c r="D15" s="305" t="e">
        <f t="shared" si="1"/>
        <v>#DIV/0!</v>
      </c>
      <c r="E15" s="306">
        <f t="shared" si="3"/>
        <v>0</v>
      </c>
      <c r="F15" s="302"/>
      <c r="G15" s="302"/>
      <c r="H15" s="307"/>
      <c r="I15" s="304"/>
      <c r="K15" s="94" t="s">
        <v>24</v>
      </c>
      <c r="L15" s="95" t="s">
        <v>439</v>
      </c>
      <c r="M15" s="95" t="s">
        <v>440</v>
      </c>
      <c r="N15" s="96" t="s">
        <v>16</v>
      </c>
      <c r="O15" s="97" t="s">
        <v>12</v>
      </c>
      <c r="P15" s="97" t="s">
        <v>13</v>
      </c>
      <c r="Q15" s="98" t="s">
        <v>14</v>
      </c>
      <c r="R15" s="1179"/>
    </row>
    <row r="16" spans="1:18" s="99" customFormat="1" ht="31.5" customHeight="1">
      <c r="A16" s="301" t="s">
        <v>601</v>
      </c>
      <c r="B16" s="302">
        <v>4</v>
      </c>
      <c r="C16" s="303">
        <v>4</v>
      </c>
      <c r="D16" s="305">
        <f t="shared" si="1"/>
        <v>0</v>
      </c>
      <c r="E16" s="306">
        <f t="shared" si="3"/>
        <v>4</v>
      </c>
      <c r="F16" s="302">
        <v>3</v>
      </c>
      <c r="G16" s="302">
        <v>1</v>
      </c>
      <c r="H16" s="307"/>
      <c r="I16" s="304"/>
      <c r="K16" s="103" t="s">
        <v>76</v>
      </c>
      <c r="L16" s="104">
        <v>953</v>
      </c>
      <c r="M16" s="105">
        <v>974</v>
      </c>
      <c r="N16" s="106">
        <f t="shared" ref="N16" si="4">(L16-M16)/M16*100</f>
        <v>-2.1560574948665296</v>
      </c>
      <c r="O16" s="104">
        <v>953</v>
      </c>
      <c r="P16" s="105">
        <v>88</v>
      </c>
      <c r="Q16" s="105">
        <v>865</v>
      </c>
      <c r="R16" s="107">
        <v>76</v>
      </c>
    </row>
    <row r="17" spans="1:18" s="99" customFormat="1" ht="31.5" customHeight="1">
      <c r="A17" s="301" t="s">
        <v>602</v>
      </c>
      <c r="B17" s="302">
        <f t="shared" si="2"/>
        <v>0</v>
      </c>
      <c r="C17" s="303">
        <v>0</v>
      </c>
      <c r="D17" s="305" t="e">
        <f t="shared" si="1"/>
        <v>#DIV/0!</v>
      </c>
      <c r="E17" s="306">
        <f t="shared" si="3"/>
        <v>0</v>
      </c>
      <c r="F17" s="308"/>
      <c r="G17" s="308"/>
      <c r="H17" s="307"/>
      <c r="I17" s="304"/>
      <c r="K17" s="101"/>
      <c r="L17" s="101"/>
      <c r="M17" s="101"/>
      <c r="N17" s="101"/>
      <c r="O17" s="101"/>
      <c r="P17" s="101"/>
      <c r="Q17" s="101"/>
      <c r="R17" s="101"/>
    </row>
    <row r="18" spans="1:18" s="99" customFormat="1" ht="31.5" customHeight="1">
      <c r="A18" s="301" t="s">
        <v>603</v>
      </c>
      <c r="B18" s="302">
        <v>1</v>
      </c>
      <c r="C18" s="303">
        <v>1</v>
      </c>
      <c r="D18" s="305">
        <f t="shared" si="1"/>
        <v>0</v>
      </c>
      <c r="E18" s="306">
        <f t="shared" si="3"/>
        <v>1</v>
      </c>
      <c r="F18" s="302">
        <v>1</v>
      </c>
      <c r="G18" s="302"/>
      <c r="H18" s="307"/>
      <c r="I18" s="304"/>
      <c r="K18" s="101"/>
      <c r="L18" s="1180" t="s">
        <v>205</v>
      </c>
      <c r="M18" s="1181"/>
      <c r="N18" s="101"/>
      <c r="O18" s="101"/>
      <c r="P18" s="101"/>
      <c r="Q18" s="101"/>
      <c r="R18" s="101"/>
    </row>
    <row r="19" spans="1:18" s="99" customFormat="1" ht="31.5" customHeight="1">
      <c r="A19" s="301" t="s">
        <v>604</v>
      </c>
      <c r="B19" s="302">
        <v>1</v>
      </c>
      <c r="C19" s="303">
        <v>1</v>
      </c>
      <c r="D19" s="305">
        <f t="shared" si="1"/>
        <v>0</v>
      </c>
      <c r="E19" s="306">
        <f t="shared" si="3"/>
        <v>1</v>
      </c>
      <c r="F19" s="302">
        <v>1</v>
      </c>
      <c r="G19" s="302"/>
      <c r="H19" s="307"/>
      <c r="I19" s="304"/>
    </row>
    <row r="20" spans="1:18" s="99" customFormat="1" ht="31.5" customHeight="1">
      <c r="A20" s="301" t="s">
        <v>605</v>
      </c>
      <c r="B20" s="302">
        <v>4</v>
      </c>
      <c r="C20" s="303">
        <v>4</v>
      </c>
      <c r="D20" s="305">
        <f t="shared" si="1"/>
        <v>0</v>
      </c>
      <c r="E20" s="306">
        <f t="shared" si="3"/>
        <v>4</v>
      </c>
      <c r="F20" s="302"/>
      <c r="G20" s="302">
        <v>4</v>
      </c>
      <c r="H20" s="307"/>
      <c r="I20" s="304"/>
    </row>
    <row r="21" spans="1:18" s="99" customFormat="1" ht="31.5" customHeight="1">
      <c r="A21" s="301" t="s">
        <v>606</v>
      </c>
      <c r="B21" s="302">
        <f t="shared" si="2"/>
        <v>0</v>
      </c>
      <c r="C21" s="303">
        <v>0</v>
      </c>
      <c r="D21" s="305" t="e">
        <f t="shared" si="1"/>
        <v>#DIV/0!</v>
      </c>
      <c r="E21" s="306">
        <f t="shared" si="3"/>
        <v>0</v>
      </c>
      <c r="F21" s="302"/>
      <c r="G21" s="302"/>
      <c r="H21" s="307"/>
      <c r="I21" s="304"/>
    </row>
    <row r="22" spans="1:18" s="99" customFormat="1" ht="31.5" customHeight="1">
      <c r="A22" s="301" t="s">
        <v>607</v>
      </c>
      <c r="B22" s="302">
        <v>14</v>
      </c>
      <c r="C22" s="303">
        <v>15</v>
      </c>
      <c r="D22" s="305">
        <f>(B22-C22)/C22*100</f>
        <v>-6.666666666666667</v>
      </c>
      <c r="E22" s="306">
        <f t="shared" si="3"/>
        <v>14</v>
      </c>
      <c r="F22" s="302">
        <v>9</v>
      </c>
      <c r="G22" s="302">
        <v>5</v>
      </c>
      <c r="H22" s="307"/>
      <c r="I22" s="304"/>
    </row>
    <row r="23" spans="1:18" s="99" customFormat="1" ht="31.5" customHeight="1">
      <c r="A23" s="301" t="s">
        <v>608</v>
      </c>
      <c r="B23" s="302">
        <v>41</v>
      </c>
      <c r="C23" s="303">
        <v>42</v>
      </c>
      <c r="D23" s="305">
        <f t="shared" si="1"/>
        <v>-2.3809523809523809</v>
      </c>
      <c r="E23" s="306">
        <f t="shared" si="3"/>
        <v>41</v>
      </c>
      <c r="F23" s="302">
        <v>16</v>
      </c>
      <c r="G23" s="302">
        <v>25</v>
      </c>
      <c r="H23" s="307"/>
      <c r="I23" s="304"/>
    </row>
    <row r="24" spans="1:18" s="99" customFormat="1" ht="31.5" customHeight="1">
      <c r="A24" s="301" t="s">
        <v>609</v>
      </c>
      <c r="B24" s="302">
        <v>126</v>
      </c>
      <c r="C24" s="303">
        <v>119</v>
      </c>
      <c r="D24" s="305">
        <f t="shared" si="1"/>
        <v>5.8823529411764701</v>
      </c>
      <c r="E24" s="306">
        <f t="shared" si="3"/>
        <v>126</v>
      </c>
      <c r="F24" s="302">
        <v>61</v>
      </c>
      <c r="G24" s="302">
        <v>65</v>
      </c>
      <c r="H24" s="307"/>
      <c r="I24" s="304"/>
    </row>
    <row r="25" spans="1:18" s="99" customFormat="1" ht="31.5" customHeight="1">
      <c r="A25" s="301" t="s">
        <v>610</v>
      </c>
      <c r="B25" s="302">
        <v>69</v>
      </c>
      <c r="C25" s="303">
        <v>73</v>
      </c>
      <c r="D25" s="305">
        <v>-5.4794520547945202</v>
      </c>
      <c r="E25" s="306">
        <v>69</v>
      </c>
      <c r="F25" s="302">
        <v>27</v>
      </c>
      <c r="G25" s="302">
        <v>42</v>
      </c>
      <c r="H25" s="307"/>
      <c r="I25" s="304"/>
    </row>
    <row r="26" spans="1:18" s="99" customFormat="1" ht="31.5" customHeight="1">
      <c r="A26" s="301" t="s">
        <v>611</v>
      </c>
      <c r="B26" s="302">
        <v>1</v>
      </c>
      <c r="C26" s="303">
        <v>1</v>
      </c>
      <c r="D26" s="305">
        <f t="shared" si="1"/>
        <v>0</v>
      </c>
      <c r="E26" s="306">
        <f t="shared" si="3"/>
        <v>1</v>
      </c>
      <c r="F26" s="302">
        <v>1</v>
      </c>
      <c r="G26" s="302"/>
      <c r="H26" s="307"/>
      <c r="I26" s="304"/>
    </row>
    <row r="27" spans="1:18" s="99" customFormat="1" ht="31.5" customHeight="1">
      <c r="A27" s="301" t="s">
        <v>612</v>
      </c>
      <c r="B27" s="302">
        <f t="shared" si="2"/>
        <v>0</v>
      </c>
      <c r="C27" s="303">
        <v>0</v>
      </c>
      <c r="D27" s="305" t="e">
        <f t="shared" si="1"/>
        <v>#DIV/0!</v>
      </c>
      <c r="E27" s="306">
        <f t="shared" si="3"/>
        <v>0</v>
      </c>
      <c r="F27" s="302"/>
      <c r="G27" s="302"/>
      <c r="H27" s="307"/>
      <c r="I27" s="304"/>
    </row>
    <row r="28" spans="1:18" s="99" customFormat="1" ht="31.5" customHeight="1">
      <c r="A28" s="301" t="s">
        <v>613</v>
      </c>
      <c r="B28" s="302">
        <f t="shared" si="2"/>
        <v>0</v>
      </c>
      <c r="C28" s="303">
        <v>0</v>
      </c>
      <c r="D28" s="305" t="e">
        <f t="shared" si="1"/>
        <v>#DIV/0!</v>
      </c>
      <c r="E28" s="306">
        <f t="shared" si="3"/>
        <v>0</v>
      </c>
      <c r="F28" s="302"/>
      <c r="G28" s="302"/>
      <c r="H28" s="307"/>
      <c r="I28" s="304"/>
    </row>
    <row r="29" spans="1:18" s="99" customFormat="1" ht="31.5" customHeight="1">
      <c r="A29" s="301" t="s">
        <v>614</v>
      </c>
      <c r="B29" s="302">
        <v>1</v>
      </c>
      <c r="C29" s="303">
        <v>1</v>
      </c>
      <c r="D29" s="305">
        <f t="shared" si="1"/>
        <v>0</v>
      </c>
      <c r="E29" s="306">
        <f t="shared" si="3"/>
        <v>1</v>
      </c>
      <c r="F29" s="302"/>
      <c r="G29" s="302">
        <v>1</v>
      </c>
      <c r="H29" s="307"/>
      <c r="I29" s="304"/>
    </row>
    <row r="30" spans="1:18" s="99" customFormat="1" ht="31.5" customHeight="1">
      <c r="A30" s="309" t="s">
        <v>615</v>
      </c>
      <c r="B30" s="302">
        <v>6</v>
      </c>
      <c r="C30" s="303">
        <v>6</v>
      </c>
      <c r="D30" s="305">
        <f t="shared" si="1"/>
        <v>0</v>
      </c>
      <c r="E30" s="306">
        <f t="shared" si="3"/>
        <v>6</v>
      </c>
      <c r="F30" s="310">
        <v>3</v>
      </c>
      <c r="G30" s="310">
        <v>3</v>
      </c>
      <c r="H30" s="307"/>
      <c r="I30" s="304"/>
    </row>
    <row r="31" spans="1:18" s="99" customFormat="1" ht="31.5" customHeight="1" thickBot="1">
      <c r="A31" s="311" t="s">
        <v>616</v>
      </c>
      <c r="B31" s="302">
        <f t="shared" si="2"/>
        <v>0</v>
      </c>
      <c r="C31" s="303">
        <v>0</v>
      </c>
      <c r="D31" s="305" t="e">
        <f t="shared" si="1"/>
        <v>#DIV/0!</v>
      </c>
      <c r="E31" s="306">
        <f t="shared" si="3"/>
        <v>0</v>
      </c>
      <c r="F31" s="312"/>
      <c r="G31" s="312"/>
      <c r="H31" s="313"/>
      <c r="I31" s="314"/>
    </row>
    <row r="32" spans="1:18" ht="25.5" customHeight="1">
      <c r="B32" s="109"/>
      <c r="C32" s="109"/>
      <c r="D32" s="109"/>
      <c r="E32" s="110"/>
      <c r="F32" s="109"/>
      <c r="G32" s="114"/>
      <c r="I32" s="111"/>
    </row>
    <row r="33" spans="2:7" ht="25.5" customHeight="1">
      <c r="B33" s="299"/>
      <c r="C33" s="299"/>
      <c r="D33" s="299"/>
      <c r="E33" s="299"/>
      <c r="F33" s="299"/>
      <c r="G33" s="299"/>
    </row>
    <row r="34" spans="2:7" ht="25.5" customHeight="1"/>
    <row r="35" spans="2:7" ht="25.5" customHeight="1"/>
    <row r="36" spans="2:7" ht="25.5" customHeight="1"/>
    <row r="37" spans="2:7" ht="25.5" customHeight="1"/>
    <row r="38" spans="2:7" ht="25.5" customHeight="1"/>
    <row r="39" spans="2:7" ht="25.5" customHeight="1"/>
    <row r="40" spans="2:7" ht="25.5" customHeight="1"/>
    <row r="41" spans="2:7" ht="25.5" customHeight="1"/>
    <row r="42" spans="2:7" ht="25.5" customHeight="1"/>
    <row r="43" spans="2:7" ht="25.5" customHeight="1"/>
    <row r="44" spans="2:7" ht="25.5" customHeight="1"/>
    <row r="45" spans="2:7" ht="25.5" customHeight="1"/>
    <row r="46" spans="2:7" ht="25.5" customHeight="1"/>
    <row r="47" spans="2:7" ht="25.5" customHeight="1"/>
    <row r="48" spans="2:7" ht="25.5" customHeight="1"/>
    <row r="49" ht="25.5" customHeight="1"/>
    <row r="50" ht="25.5" customHeight="1"/>
  </sheetData>
  <mergeCells count="9">
    <mergeCell ref="L14:N14"/>
    <mergeCell ref="O14:Q14"/>
    <mergeCell ref="R14:R15"/>
    <mergeCell ref="L18:M18"/>
    <mergeCell ref="A1:H1"/>
    <mergeCell ref="B4:D4"/>
    <mergeCell ref="E4:G4"/>
    <mergeCell ref="H4:H5"/>
    <mergeCell ref="K6:N12"/>
  </mergeCells>
  <phoneticPr fontId="15" type="noConversion"/>
  <pageMargins left="0.75" right="0.75" top="1" bottom="0.85" header="0.5" footer="0.5"/>
  <pageSetup paperSize="9" scale="70" orientation="portrait" r:id="rId1"/>
  <headerFooter alignWithMargins="0"/>
  <colBreaks count="1" manualBreakCount="1">
    <brk id="9" max="31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view="pageBreakPreview" zoomScale="98" zoomScaleNormal="100" zoomScaleSheetLayoutView="98" workbookViewId="0">
      <pane ySplit="3" topLeftCell="A50" activePane="bottomLeft" state="frozen"/>
      <selection activeCell="F1048544" sqref="F1048544"/>
      <selection pane="bottomLeft" sqref="A1:H59"/>
    </sheetView>
  </sheetViews>
  <sheetFormatPr defaultRowHeight="13.5"/>
  <cols>
    <col min="1" max="2" width="8.88671875" style="60"/>
    <col min="3" max="3" width="19.33203125" style="60" customWidth="1"/>
    <col min="4" max="5" width="8.88671875" style="60"/>
    <col min="6" max="7" width="8.88671875" style="71"/>
    <col min="8" max="8" width="8.88671875" style="60"/>
    <col min="9" max="9" width="2.88671875" style="60" customWidth="1"/>
    <col min="10" max="16384" width="8.88671875" style="60"/>
  </cols>
  <sheetData>
    <row r="1" spans="1:8" customFormat="1" ht="27.75" customHeight="1">
      <c r="A1" s="1503" t="s">
        <v>502</v>
      </c>
      <c r="B1" s="1674"/>
      <c r="C1" s="1674"/>
      <c r="D1" s="1674"/>
      <c r="E1" s="1674"/>
      <c r="F1" s="1674"/>
      <c r="G1" s="1674"/>
      <c r="H1" s="1674"/>
    </row>
    <row r="2" spans="1:8" customFormat="1" ht="12.75" customHeight="1" thickBot="1">
      <c r="F2" s="44"/>
      <c r="G2" s="44"/>
    </row>
    <row r="3" spans="1:8" customFormat="1" ht="48" customHeight="1" thickBot="1">
      <c r="A3" s="36" t="s">
        <v>83</v>
      </c>
      <c r="B3" s="37" t="s">
        <v>40</v>
      </c>
      <c r="C3" s="37" t="s">
        <v>104</v>
      </c>
      <c r="D3" s="37" t="s">
        <v>41</v>
      </c>
      <c r="E3" s="37" t="s">
        <v>42</v>
      </c>
      <c r="F3" s="57" t="s">
        <v>30</v>
      </c>
      <c r="G3" s="56" t="s">
        <v>38</v>
      </c>
      <c r="H3" s="26" t="s">
        <v>36</v>
      </c>
    </row>
    <row r="4" spans="1:8" s="13" customFormat="1" ht="18" customHeight="1">
      <c r="A4" s="1675" t="s">
        <v>113</v>
      </c>
      <c r="B4" s="1676"/>
      <c r="C4" s="597" t="s">
        <v>849</v>
      </c>
      <c r="D4" s="597"/>
      <c r="E4" s="597"/>
      <c r="F4" s="598">
        <f>SUM(F5:F6)</f>
        <v>1.62</v>
      </c>
      <c r="G4" s="598">
        <f>SUM(G5:G6)</f>
        <v>1573</v>
      </c>
      <c r="H4" s="599"/>
    </row>
    <row r="5" spans="1:8" ht="27" customHeight="1">
      <c r="A5" s="1660" t="s">
        <v>729</v>
      </c>
      <c r="B5" s="590" t="s">
        <v>801</v>
      </c>
      <c r="C5" s="580" t="s">
        <v>802</v>
      </c>
      <c r="D5" s="590" t="s">
        <v>803</v>
      </c>
      <c r="E5" s="590">
        <v>8</v>
      </c>
      <c r="F5" s="590">
        <v>0.62</v>
      </c>
      <c r="G5" s="600">
        <v>775</v>
      </c>
      <c r="H5" s="601"/>
    </row>
    <row r="6" spans="1:8" ht="27" customHeight="1">
      <c r="A6" s="1660"/>
      <c r="B6" s="590" t="s">
        <v>804</v>
      </c>
      <c r="C6" s="580" t="s">
        <v>805</v>
      </c>
      <c r="D6" s="590" t="s">
        <v>803</v>
      </c>
      <c r="E6" s="590">
        <v>6</v>
      </c>
      <c r="F6" s="590">
        <v>1</v>
      </c>
      <c r="G6" s="600">
        <v>798</v>
      </c>
      <c r="H6" s="601"/>
    </row>
    <row r="7" spans="1:8" ht="18" customHeight="1">
      <c r="A7" s="1660" t="s">
        <v>725</v>
      </c>
      <c r="B7" s="586" t="s">
        <v>20</v>
      </c>
      <c r="C7" s="586"/>
      <c r="D7" s="590"/>
      <c r="E7" s="590"/>
      <c r="F7" s="590"/>
      <c r="G7" s="601"/>
      <c r="H7" s="601"/>
    </row>
    <row r="8" spans="1:8" ht="18" customHeight="1">
      <c r="A8" s="1660"/>
      <c r="B8" s="590"/>
      <c r="C8" s="590"/>
      <c r="D8" s="590"/>
      <c r="E8" s="590"/>
      <c r="F8" s="590"/>
      <c r="G8" s="601"/>
      <c r="H8" s="601"/>
    </row>
    <row r="9" spans="1:8" ht="18" customHeight="1">
      <c r="A9" s="1660" t="s">
        <v>185</v>
      </c>
      <c r="B9" s="586" t="s">
        <v>20</v>
      </c>
      <c r="C9" s="586"/>
      <c r="D9" s="590"/>
      <c r="E9" s="590"/>
      <c r="F9" s="590"/>
      <c r="G9" s="601"/>
      <c r="H9" s="601"/>
    </row>
    <row r="10" spans="1:8" ht="18" customHeight="1">
      <c r="A10" s="1660"/>
      <c r="B10" s="590"/>
      <c r="C10" s="590"/>
      <c r="D10" s="590"/>
      <c r="E10" s="590"/>
      <c r="F10" s="590"/>
      <c r="G10" s="601"/>
      <c r="H10" s="601"/>
    </row>
    <row r="11" spans="1:8" ht="18" customHeight="1">
      <c r="A11" s="1660" t="s">
        <v>126</v>
      </c>
      <c r="B11" s="586" t="s">
        <v>20</v>
      </c>
      <c r="C11" s="586"/>
      <c r="D11" s="590"/>
      <c r="E11" s="590"/>
      <c r="F11" s="586"/>
      <c r="G11" s="601"/>
      <c r="H11" s="601"/>
    </row>
    <row r="12" spans="1:8" ht="18" customHeight="1">
      <c r="A12" s="1660"/>
      <c r="B12" s="590"/>
      <c r="C12" s="587"/>
      <c r="D12" s="587"/>
      <c r="E12" s="587"/>
      <c r="F12" s="587"/>
      <c r="G12" s="601"/>
      <c r="H12" s="601"/>
    </row>
    <row r="13" spans="1:8" ht="18" customHeight="1">
      <c r="A13" s="1660" t="s">
        <v>186</v>
      </c>
      <c r="B13" s="586" t="s">
        <v>20</v>
      </c>
      <c r="C13" s="586"/>
      <c r="D13" s="590"/>
      <c r="E13" s="590"/>
      <c r="F13" s="586"/>
      <c r="G13" s="601"/>
      <c r="H13" s="601"/>
    </row>
    <row r="14" spans="1:8" ht="18" customHeight="1">
      <c r="A14" s="1660"/>
      <c r="B14" s="583"/>
      <c r="C14" s="583"/>
      <c r="D14" s="584"/>
      <c r="E14" s="591"/>
      <c r="F14" s="592"/>
      <c r="G14" s="601"/>
      <c r="H14" s="601"/>
    </row>
    <row r="15" spans="1:8" ht="18" customHeight="1">
      <c r="A15" s="1660" t="s">
        <v>172</v>
      </c>
      <c r="B15" s="586" t="s">
        <v>20</v>
      </c>
      <c r="C15" s="586"/>
      <c r="D15" s="586"/>
      <c r="E15" s="586"/>
      <c r="F15" s="586"/>
      <c r="G15" s="601"/>
      <c r="H15" s="601"/>
    </row>
    <row r="16" spans="1:8" ht="18" customHeight="1">
      <c r="A16" s="1660"/>
      <c r="B16" s="590"/>
      <c r="C16" s="590"/>
      <c r="D16" s="590"/>
      <c r="E16" s="590"/>
      <c r="F16" s="590"/>
      <c r="G16" s="601"/>
      <c r="H16" s="601"/>
    </row>
    <row r="17" spans="1:8" ht="18" customHeight="1">
      <c r="A17" s="1660" t="s">
        <v>629</v>
      </c>
      <c r="B17" s="586" t="s">
        <v>20</v>
      </c>
      <c r="C17" s="586"/>
      <c r="D17" s="590"/>
      <c r="E17" s="590"/>
      <c r="F17" s="586"/>
      <c r="G17" s="601"/>
      <c r="H17" s="601"/>
    </row>
    <row r="18" spans="1:8" ht="18" customHeight="1">
      <c r="A18" s="1660"/>
      <c r="B18" s="590"/>
      <c r="C18" s="587"/>
      <c r="D18" s="587"/>
      <c r="E18" s="587"/>
      <c r="F18" s="587"/>
      <c r="G18" s="601"/>
      <c r="H18" s="601"/>
    </row>
    <row r="19" spans="1:8" ht="18" customHeight="1">
      <c r="A19" s="1660" t="s">
        <v>913</v>
      </c>
      <c r="B19" s="586" t="s">
        <v>20</v>
      </c>
      <c r="C19" s="586"/>
      <c r="D19" s="590"/>
      <c r="E19" s="590"/>
      <c r="F19" s="586"/>
      <c r="G19" s="601"/>
      <c r="H19" s="601"/>
    </row>
    <row r="20" spans="1:8" ht="18" customHeight="1">
      <c r="A20" s="1660"/>
      <c r="B20" s="590"/>
      <c r="C20" s="587"/>
      <c r="D20" s="587"/>
      <c r="E20" s="587"/>
      <c r="F20" s="587"/>
      <c r="G20" s="601"/>
      <c r="H20" s="601"/>
    </row>
    <row r="21" spans="1:8" ht="18" customHeight="1">
      <c r="A21" s="1660" t="s">
        <v>307</v>
      </c>
      <c r="B21" s="586" t="s">
        <v>20</v>
      </c>
      <c r="C21" s="586"/>
      <c r="D21" s="590"/>
      <c r="E21" s="590"/>
      <c r="F21" s="586"/>
      <c r="G21" s="601"/>
      <c r="H21" s="601"/>
    </row>
    <row r="22" spans="1:8" ht="18" customHeight="1">
      <c r="A22" s="1660"/>
      <c r="B22" s="590"/>
      <c r="C22" s="587"/>
      <c r="D22" s="587"/>
      <c r="E22" s="587"/>
      <c r="F22" s="587"/>
      <c r="G22" s="601"/>
      <c r="H22" s="601"/>
    </row>
    <row r="23" spans="1:8" ht="18" customHeight="1">
      <c r="A23" s="1660" t="s">
        <v>174</v>
      </c>
      <c r="B23" s="586" t="s">
        <v>20</v>
      </c>
      <c r="C23" s="586"/>
      <c r="D23" s="586"/>
      <c r="E23" s="586"/>
      <c r="F23" s="588"/>
      <c r="G23" s="601"/>
      <c r="H23" s="601"/>
    </row>
    <row r="24" spans="1:8" ht="18" customHeight="1">
      <c r="A24" s="1660"/>
      <c r="B24" s="590"/>
      <c r="C24" s="590"/>
      <c r="D24" s="590"/>
      <c r="E24" s="590"/>
      <c r="F24" s="590"/>
      <c r="G24" s="601"/>
      <c r="H24" s="601"/>
    </row>
    <row r="25" spans="1:8" ht="18" customHeight="1">
      <c r="A25" s="1660" t="s">
        <v>831</v>
      </c>
      <c r="B25" s="586" t="s">
        <v>20</v>
      </c>
      <c r="C25" s="586"/>
      <c r="D25" s="590"/>
      <c r="E25" s="590"/>
      <c r="F25" s="586"/>
      <c r="G25" s="601"/>
      <c r="H25" s="601"/>
    </row>
    <row r="26" spans="1:8" ht="18" customHeight="1">
      <c r="A26" s="1660"/>
      <c r="B26" s="590"/>
      <c r="C26" s="590"/>
      <c r="D26" s="590"/>
      <c r="E26" s="590"/>
      <c r="F26" s="590"/>
      <c r="G26" s="601"/>
      <c r="H26" s="601"/>
    </row>
    <row r="27" spans="1:8" ht="18" customHeight="1">
      <c r="A27" s="1660" t="s">
        <v>634</v>
      </c>
      <c r="B27" s="586" t="s">
        <v>20</v>
      </c>
      <c r="C27" s="586"/>
      <c r="D27" s="590"/>
      <c r="E27" s="590"/>
      <c r="F27" s="586"/>
      <c r="G27" s="601"/>
      <c r="H27" s="601"/>
    </row>
    <row r="28" spans="1:8" ht="18" customHeight="1">
      <c r="A28" s="1660"/>
      <c r="B28" s="590"/>
      <c r="C28" s="581"/>
      <c r="D28" s="581"/>
      <c r="E28" s="581"/>
      <c r="F28" s="581"/>
      <c r="G28" s="601"/>
      <c r="H28" s="601"/>
    </row>
    <row r="29" spans="1:8" ht="18" customHeight="1">
      <c r="A29" s="1660" t="s">
        <v>710</v>
      </c>
      <c r="B29" s="585" t="s">
        <v>20</v>
      </c>
      <c r="C29" s="585"/>
      <c r="D29" s="589"/>
      <c r="E29" s="589"/>
      <c r="F29" s="589"/>
      <c r="G29" s="601"/>
      <c r="H29" s="601"/>
    </row>
    <row r="30" spans="1:8" ht="18" customHeight="1">
      <c r="A30" s="1660"/>
      <c r="B30" s="590"/>
      <c r="C30" s="590"/>
      <c r="D30" s="590"/>
      <c r="E30" s="590"/>
      <c r="F30" s="590"/>
      <c r="G30" s="601"/>
      <c r="H30" s="601"/>
    </row>
    <row r="31" spans="1:8" ht="18" customHeight="1">
      <c r="A31" s="1660" t="s">
        <v>635</v>
      </c>
      <c r="B31" s="586" t="s">
        <v>20</v>
      </c>
      <c r="C31" s="586"/>
      <c r="D31" s="586"/>
      <c r="E31" s="586"/>
      <c r="F31" s="588"/>
      <c r="G31" s="601"/>
      <c r="H31" s="601"/>
    </row>
    <row r="32" spans="1:8" ht="18" customHeight="1">
      <c r="A32" s="1660"/>
      <c r="B32" s="590"/>
      <c r="C32" s="590"/>
      <c r="D32" s="582"/>
      <c r="E32" s="590"/>
      <c r="F32" s="590"/>
      <c r="G32" s="601"/>
      <c r="H32" s="601"/>
    </row>
    <row r="33" spans="1:8" ht="18" customHeight="1">
      <c r="A33" s="1660"/>
      <c r="B33" s="590"/>
      <c r="C33" s="590"/>
      <c r="D33" s="582"/>
      <c r="E33" s="590"/>
      <c r="F33" s="590"/>
      <c r="G33" s="601"/>
      <c r="H33" s="601"/>
    </row>
    <row r="34" spans="1:8" ht="18" customHeight="1">
      <c r="A34" s="1660" t="s">
        <v>712</v>
      </c>
      <c r="B34" s="586" t="s">
        <v>20</v>
      </c>
      <c r="C34" s="586"/>
      <c r="D34" s="586"/>
      <c r="E34" s="586"/>
      <c r="F34" s="588"/>
      <c r="G34" s="601"/>
      <c r="H34" s="601"/>
    </row>
    <row r="35" spans="1:8" ht="18" customHeight="1">
      <c r="A35" s="1660"/>
      <c r="B35" s="590"/>
      <c r="C35" s="590"/>
      <c r="D35" s="590"/>
      <c r="E35" s="590"/>
      <c r="F35" s="590"/>
      <c r="G35" s="601"/>
      <c r="H35" s="601"/>
    </row>
    <row r="36" spans="1:8" ht="18" customHeight="1">
      <c r="A36" s="1660" t="s">
        <v>127</v>
      </c>
      <c r="B36" s="586" t="s">
        <v>20</v>
      </c>
      <c r="C36" s="586"/>
      <c r="D36" s="586"/>
      <c r="E36" s="586"/>
      <c r="F36" s="588"/>
      <c r="G36" s="601"/>
      <c r="H36" s="601"/>
    </row>
    <row r="37" spans="1:8" ht="18" customHeight="1">
      <c r="A37" s="1660"/>
      <c r="B37" s="590"/>
      <c r="C37" s="590"/>
      <c r="D37" s="590"/>
      <c r="E37" s="590"/>
      <c r="F37" s="590"/>
      <c r="G37" s="601"/>
      <c r="H37" s="601"/>
    </row>
    <row r="38" spans="1:8" ht="18" customHeight="1">
      <c r="A38" s="1660" t="s">
        <v>175</v>
      </c>
      <c r="B38" s="586" t="s">
        <v>20</v>
      </c>
      <c r="C38" s="586"/>
      <c r="D38" s="586"/>
      <c r="E38" s="586"/>
      <c r="F38" s="588"/>
      <c r="G38" s="601"/>
      <c r="H38" s="601"/>
    </row>
    <row r="39" spans="1:8" ht="18" customHeight="1">
      <c r="A39" s="1660"/>
      <c r="B39" s="590"/>
      <c r="C39" s="590"/>
      <c r="D39" s="590"/>
      <c r="E39" s="590"/>
      <c r="F39" s="590"/>
      <c r="G39" s="601"/>
      <c r="H39" s="601"/>
    </row>
    <row r="40" spans="1:8" ht="18" customHeight="1">
      <c r="A40" s="1660" t="s">
        <v>189</v>
      </c>
      <c r="B40" s="586" t="s">
        <v>20</v>
      </c>
      <c r="C40" s="586"/>
      <c r="D40" s="586"/>
      <c r="E40" s="586"/>
      <c r="F40" s="588"/>
      <c r="G40" s="601"/>
      <c r="H40" s="601"/>
    </row>
    <row r="41" spans="1:8" ht="18" customHeight="1">
      <c r="A41" s="1660"/>
      <c r="B41" s="590"/>
      <c r="C41" s="590"/>
      <c r="D41" s="590"/>
      <c r="E41" s="590"/>
      <c r="F41" s="590"/>
      <c r="G41" s="601"/>
      <c r="H41" s="601"/>
    </row>
    <row r="42" spans="1:8" ht="18" customHeight="1">
      <c r="A42" s="1660" t="s">
        <v>190</v>
      </c>
      <c r="B42" s="586" t="s">
        <v>20</v>
      </c>
      <c r="C42" s="586"/>
      <c r="D42" s="586"/>
      <c r="E42" s="586"/>
      <c r="F42" s="588"/>
      <c r="G42" s="601"/>
      <c r="H42" s="601"/>
    </row>
    <row r="43" spans="1:8" ht="18" customHeight="1">
      <c r="A43" s="1660"/>
      <c r="B43" s="590"/>
      <c r="C43" s="590"/>
      <c r="D43" s="590"/>
      <c r="E43" s="590"/>
      <c r="F43" s="590"/>
      <c r="G43" s="601"/>
      <c r="H43" s="601"/>
    </row>
    <row r="44" spans="1:8" ht="18" customHeight="1">
      <c r="A44" s="1660" t="s">
        <v>191</v>
      </c>
      <c r="B44" s="586" t="s">
        <v>20</v>
      </c>
      <c r="C44" s="586"/>
      <c r="D44" s="586"/>
      <c r="E44" s="586"/>
      <c r="F44" s="588"/>
      <c r="G44" s="601"/>
      <c r="H44" s="601"/>
    </row>
    <row r="45" spans="1:8" ht="18" customHeight="1">
      <c r="A45" s="1660"/>
      <c r="B45" s="590"/>
      <c r="C45" s="590"/>
      <c r="D45" s="590"/>
      <c r="E45" s="590"/>
      <c r="F45" s="590"/>
      <c r="G45" s="601"/>
      <c r="H45" s="601"/>
    </row>
    <row r="46" spans="1:8" ht="18" customHeight="1">
      <c r="A46" s="1660" t="s">
        <v>168</v>
      </c>
      <c r="B46" s="586" t="s">
        <v>20</v>
      </c>
      <c r="C46" s="586"/>
      <c r="D46" s="586"/>
      <c r="E46" s="586"/>
      <c r="F46" s="588"/>
      <c r="G46" s="601"/>
      <c r="H46" s="601"/>
    </row>
    <row r="47" spans="1:8" ht="18" customHeight="1">
      <c r="A47" s="1660"/>
      <c r="B47" s="590"/>
      <c r="C47" s="590"/>
      <c r="D47" s="590"/>
      <c r="E47" s="590"/>
      <c r="F47" s="590"/>
      <c r="G47" s="601"/>
      <c r="H47" s="601"/>
    </row>
    <row r="48" spans="1:8" ht="18" customHeight="1">
      <c r="A48" s="1660" t="s">
        <v>192</v>
      </c>
      <c r="B48" s="586" t="s">
        <v>20</v>
      </c>
      <c r="C48" s="586"/>
      <c r="D48" s="586"/>
      <c r="E48" s="586"/>
      <c r="F48" s="588"/>
      <c r="G48" s="601"/>
      <c r="H48" s="601"/>
    </row>
    <row r="49" spans="1:8" ht="18" customHeight="1">
      <c r="A49" s="1660"/>
      <c r="B49" s="590"/>
      <c r="C49" s="590"/>
      <c r="D49" s="590"/>
      <c r="E49" s="590"/>
      <c r="F49" s="590"/>
      <c r="G49" s="601"/>
      <c r="H49" s="601"/>
    </row>
    <row r="50" spans="1:8" ht="18" customHeight="1">
      <c r="A50" s="1660" t="s">
        <v>176</v>
      </c>
      <c r="B50" s="586" t="s">
        <v>20</v>
      </c>
      <c r="C50" s="586"/>
      <c r="D50" s="586"/>
      <c r="E50" s="586"/>
      <c r="F50" s="588"/>
      <c r="G50" s="601"/>
      <c r="H50" s="601"/>
    </row>
    <row r="51" spans="1:8" ht="18" customHeight="1">
      <c r="A51" s="1660"/>
      <c r="B51" s="590"/>
      <c r="C51" s="590"/>
      <c r="D51" s="590"/>
      <c r="E51" s="590"/>
      <c r="F51" s="590"/>
      <c r="G51" s="601"/>
      <c r="H51" s="601"/>
    </row>
    <row r="52" spans="1:8" ht="18" customHeight="1">
      <c r="A52" s="1660" t="s">
        <v>169</v>
      </c>
      <c r="B52" s="586" t="s">
        <v>20</v>
      </c>
      <c r="C52" s="586"/>
      <c r="D52" s="586"/>
      <c r="E52" s="586"/>
      <c r="F52" s="588"/>
      <c r="G52" s="601"/>
      <c r="H52" s="601"/>
    </row>
    <row r="53" spans="1:8" ht="18" customHeight="1">
      <c r="A53" s="1660"/>
      <c r="B53" s="590"/>
      <c r="C53" s="590"/>
      <c r="D53" s="590"/>
      <c r="E53" s="590"/>
      <c r="F53" s="590"/>
      <c r="G53" s="601"/>
      <c r="H53" s="601"/>
    </row>
    <row r="54" spans="1:8" ht="18" customHeight="1">
      <c r="A54" s="1660" t="s">
        <v>177</v>
      </c>
      <c r="B54" s="586" t="s">
        <v>20</v>
      </c>
      <c r="C54" s="586"/>
      <c r="D54" s="586"/>
      <c r="E54" s="586"/>
      <c r="F54" s="588"/>
      <c r="G54" s="601"/>
      <c r="H54" s="601"/>
    </row>
    <row r="55" spans="1:8" ht="18" customHeight="1">
      <c r="A55" s="1660"/>
      <c r="B55" s="590"/>
      <c r="C55" s="590"/>
      <c r="D55" s="590"/>
      <c r="E55" s="590"/>
      <c r="F55" s="590"/>
      <c r="G55" s="601"/>
      <c r="H55" s="601"/>
    </row>
    <row r="56" spans="1:8" ht="18" customHeight="1">
      <c r="A56" s="1660" t="s">
        <v>639</v>
      </c>
      <c r="B56" s="586" t="s">
        <v>20</v>
      </c>
      <c r="C56" s="586"/>
      <c r="D56" s="586"/>
      <c r="E56" s="586"/>
      <c r="F56" s="588"/>
      <c r="G56" s="601"/>
      <c r="H56" s="601"/>
    </row>
    <row r="57" spans="1:8" ht="18" customHeight="1">
      <c r="A57" s="1660"/>
      <c r="B57" s="590"/>
      <c r="C57" s="590"/>
      <c r="D57" s="590"/>
      <c r="E57" s="590"/>
      <c r="F57" s="590"/>
      <c r="G57" s="601"/>
      <c r="H57" s="601"/>
    </row>
    <row r="58" spans="1:8" ht="18" customHeight="1">
      <c r="A58" s="1660" t="s">
        <v>724</v>
      </c>
      <c r="B58" s="586" t="s">
        <v>20</v>
      </c>
      <c r="C58" s="586"/>
      <c r="D58" s="586"/>
      <c r="E58" s="586"/>
      <c r="F58" s="588"/>
      <c r="G58" s="601"/>
      <c r="H58" s="601"/>
    </row>
    <row r="59" spans="1:8" ht="18" customHeight="1">
      <c r="A59" s="1660"/>
      <c r="B59" s="590"/>
      <c r="C59" s="590"/>
      <c r="D59" s="590"/>
      <c r="E59" s="590"/>
      <c r="F59" s="590"/>
      <c r="G59" s="601"/>
      <c r="H59" s="601"/>
    </row>
  </sheetData>
  <mergeCells count="29">
    <mergeCell ref="A1:H1"/>
    <mergeCell ref="A4:B4"/>
    <mergeCell ref="A5:A6"/>
    <mergeCell ref="A7:A8"/>
    <mergeCell ref="A46:A47"/>
    <mergeCell ref="A48:A49"/>
    <mergeCell ref="A50:A51"/>
    <mergeCell ref="A52:A53"/>
    <mergeCell ref="A9:A10"/>
    <mergeCell ref="A11:A12"/>
    <mergeCell ref="A13:A14"/>
    <mergeCell ref="A15:A16"/>
    <mergeCell ref="A17:A18"/>
    <mergeCell ref="A54:A55"/>
    <mergeCell ref="A19:A20"/>
    <mergeCell ref="A21:A22"/>
    <mergeCell ref="A56:A57"/>
    <mergeCell ref="A58:A59"/>
    <mergeCell ref="A23:A24"/>
    <mergeCell ref="A25:A26"/>
    <mergeCell ref="A27:A28"/>
    <mergeCell ref="A29:A30"/>
    <mergeCell ref="A31:A33"/>
    <mergeCell ref="A34:A35"/>
    <mergeCell ref="A36:A37"/>
    <mergeCell ref="A38:A39"/>
    <mergeCell ref="A40:A41"/>
    <mergeCell ref="A42:A43"/>
    <mergeCell ref="A44:A45"/>
  </mergeCells>
  <phoneticPr fontId="16" type="noConversion"/>
  <pageMargins left="0.75" right="0.75" top="1" bottom="1" header="0.5" footer="0.5"/>
  <pageSetup paperSize="9" scale="69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view="pageBreakPreview" zoomScale="85" zoomScaleNormal="100" zoomScaleSheetLayoutView="85" workbookViewId="0">
      <pane ySplit="4" topLeftCell="A26" activePane="bottomLeft" state="frozen"/>
      <selection activeCell="F1048544" sqref="F1048544"/>
      <selection pane="bottomLeft" sqref="A1:I36"/>
    </sheetView>
  </sheetViews>
  <sheetFormatPr defaultRowHeight="13.5"/>
  <cols>
    <col min="1" max="1" width="7.88671875" style="67" customWidth="1"/>
    <col min="2" max="2" width="26.88671875" style="60" customWidth="1"/>
    <col min="3" max="4" width="10.6640625" style="66" bestFit="1" customWidth="1"/>
    <col min="5" max="5" width="8.5546875" style="66" customWidth="1"/>
    <col min="6" max="6" width="7.44140625" style="66" customWidth="1"/>
    <col min="7" max="7" width="7.109375" style="66" customWidth="1"/>
    <col min="8" max="8" width="6.77734375" style="66" customWidth="1"/>
    <col min="9" max="9" width="8.5546875" style="76" customWidth="1"/>
    <col min="10" max="15" width="8.88671875" style="60"/>
    <col min="16" max="16" width="7.44140625" style="60" customWidth="1"/>
    <col min="17" max="16384" width="8.88671875" style="60"/>
  </cols>
  <sheetData>
    <row r="1" spans="1:17" customFormat="1" ht="30.75" customHeight="1">
      <c r="A1" s="189" t="s">
        <v>503</v>
      </c>
      <c r="B1" s="27"/>
      <c r="C1" s="34"/>
      <c r="D1" s="34"/>
      <c r="E1" s="34"/>
      <c r="F1" s="34"/>
      <c r="G1" s="22"/>
      <c r="H1" s="22"/>
      <c r="I1" s="55"/>
    </row>
    <row r="2" spans="1:17" customFormat="1" ht="9" customHeight="1">
      <c r="A2" s="7"/>
      <c r="B2" s="7"/>
      <c r="C2" s="22"/>
      <c r="D2" s="22"/>
      <c r="E2" s="7"/>
      <c r="F2" s="7"/>
      <c r="G2" s="22"/>
      <c r="H2" s="35"/>
      <c r="I2" s="55"/>
    </row>
    <row r="3" spans="1:17" customFormat="1" ht="14.25" thickBot="1">
      <c r="A3" s="30"/>
      <c r="C3" s="22"/>
      <c r="D3" s="22"/>
      <c r="E3" s="22"/>
      <c r="F3" s="22"/>
      <c r="G3" s="22"/>
      <c r="H3" s="1677" t="s">
        <v>43</v>
      </c>
      <c r="I3" s="1677"/>
    </row>
    <row r="4" spans="1:17" customFormat="1" ht="37.5" customHeight="1">
      <c r="A4" s="36" t="s">
        <v>25</v>
      </c>
      <c r="B4" s="57" t="s">
        <v>105</v>
      </c>
      <c r="C4" s="57" t="s">
        <v>106</v>
      </c>
      <c r="D4" s="56" t="s">
        <v>107</v>
      </c>
      <c r="E4" s="57" t="s">
        <v>108</v>
      </c>
      <c r="F4" s="57" t="s">
        <v>109</v>
      </c>
      <c r="G4" s="57" t="s">
        <v>110</v>
      </c>
      <c r="H4" s="57" t="s">
        <v>111</v>
      </c>
      <c r="I4" s="224" t="s">
        <v>112</v>
      </c>
      <c r="J4" s="467" t="s">
        <v>559</v>
      </c>
    </row>
    <row r="5" spans="1:17" customFormat="1" ht="39.950000000000003" customHeight="1">
      <c r="A5" s="468" t="s">
        <v>113</v>
      </c>
      <c r="B5" s="468"/>
      <c r="C5" s="469">
        <f t="shared" ref="C5:H5" si="0">SUM(C6:C36)</f>
        <v>2056.6</v>
      </c>
      <c r="D5" s="469">
        <f t="shared" si="0"/>
        <v>406</v>
      </c>
      <c r="E5" s="469">
        <f t="shared" si="0"/>
        <v>2462.6</v>
      </c>
      <c r="F5" s="469">
        <f t="shared" si="0"/>
        <v>1654.6</v>
      </c>
      <c r="G5" s="469">
        <f t="shared" si="0"/>
        <v>700</v>
      </c>
      <c r="H5" s="469">
        <f t="shared" si="0"/>
        <v>67</v>
      </c>
      <c r="I5" s="470">
        <f>F5/E5</f>
        <v>0.67189149679200844</v>
      </c>
      <c r="J5" s="471"/>
    </row>
    <row r="6" spans="1:17" ht="39.950000000000003" customHeight="1" thickBot="1">
      <c r="A6" s="472" t="s">
        <v>854</v>
      </c>
      <c r="B6" s="463" t="s">
        <v>855</v>
      </c>
      <c r="C6" s="464">
        <v>1339</v>
      </c>
      <c r="D6" s="464">
        <v>365</v>
      </c>
      <c r="E6" s="464">
        <v>1704</v>
      </c>
      <c r="F6" s="464">
        <v>941</v>
      </c>
      <c r="G6" s="464">
        <v>700</v>
      </c>
      <c r="H6" s="464">
        <v>63</v>
      </c>
      <c r="I6" s="473">
        <f t="shared" ref="I6:I8" si="1">F6/E6</f>
        <v>0.55223004694835676</v>
      </c>
      <c r="J6" s="474"/>
    </row>
    <row r="7" spans="1:17" ht="39.950000000000003" customHeight="1">
      <c r="A7" s="318" t="s">
        <v>725</v>
      </c>
      <c r="B7" s="38"/>
      <c r="C7" s="73"/>
      <c r="D7" s="73"/>
      <c r="E7" s="73"/>
      <c r="F7" s="73"/>
      <c r="G7" s="73"/>
      <c r="H7" s="73"/>
      <c r="I7" s="473"/>
      <c r="J7" s="81"/>
      <c r="L7" s="1678" t="s">
        <v>558</v>
      </c>
      <c r="M7" s="1679"/>
      <c r="N7" s="1679"/>
      <c r="O7" s="1679"/>
      <c r="P7" s="1680"/>
    </row>
    <row r="8" spans="1:17" ht="39.950000000000003" customHeight="1">
      <c r="A8" s="475" t="s">
        <v>806</v>
      </c>
      <c r="B8" s="12" t="s">
        <v>807</v>
      </c>
      <c r="C8" s="74">
        <v>520</v>
      </c>
      <c r="D8" s="74">
        <v>41</v>
      </c>
      <c r="E8" s="74">
        <v>561</v>
      </c>
      <c r="F8" s="466">
        <v>557</v>
      </c>
      <c r="G8" s="466"/>
      <c r="H8" s="466">
        <v>4</v>
      </c>
      <c r="I8" s="473">
        <f t="shared" si="1"/>
        <v>0.99286987522281644</v>
      </c>
      <c r="J8" s="81"/>
      <c r="L8" s="1681"/>
      <c r="M8" s="1682"/>
      <c r="N8" s="1682"/>
      <c r="O8" s="1682"/>
      <c r="P8" s="1683"/>
    </row>
    <row r="9" spans="1:17" ht="39.950000000000003" customHeight="1" thickBot="1">
      <c r="A9" s="318" t="s">
        <v>726</v>
      </c>
      <c r="B9" s="12"/>
      <c r="C9" s="74"/>
      <c r="D9" s="74"/>
      <c r="E9" s="74"/>
      <c r="F9" s="74"/>
      <c r="G9" s="74"/>
      <c r="H9" s="74"/>
      <c r="I9" s="476"/>
      <c r="J9" s="81"/>
      <c r="L9" s="1684"/>
      <c r="M9" s="1685"/>
      <c r="N9" s="1685"/>
      <c r="O9" s="1685"/>
      <c r="P9" s="1686"/>
    </row>
    <row r="10" spans="1:17" ht="39.950000000000003" customHeight="1">
      <c r="A10" s="318" t="s">
        <v>727</v>
      </c>
      <c r="B10" s="12"/>
      <c r="C10" s="74"/>
      <c r="D10" s="75"/>
      <c r="E10" s="74"/>
      <c r="F10" s="74"/>
      <c r="G10" s="75"/>
      <c r="H10" s="75"/>
      <c r="I10" s="477"/>
      <c r="J10" s="81"/>
    </row>
    <row r="11" spans="1:17" ht="39.950000000000003" customHeight="1">
      <c r="A11" s="318" t="s">
        <v>728</v>
      </c>
      <c r="B11" s="12"/>
      <c r="C11" s="72"/>
      <c r="D11" s="72"/>
      <c r="E11" s="72"/>
      <c r="F11" s="72"/>
      <c r="G11" s="72"/>
      <c r="H11" s="72"/>
      <c r="I11" s="477"/>
      <c r="J11" s="81"/>
    </row>
    <row r="12" spans="1:17" ht="39.950000000000003" customHeight="1">
      <c r="A12" s="318" t="s">
        <v>625</v>
      </c>
      <c r="B12" s="82"/>
      <c r="C12" s="72"/>
      <c r="D12" s="72"/>
      <c r="E12" s="72"/>
      <c r="F12" s="72"/>
      <c r="G12" s="72"/>
      <c r="H12" s="72"/>
      <c r="I12" s="476"/>
      <c r="J12" s="81"/>
    </row>
    <row r="13" spans="1:17" ht="39.950000000000003" customHeight="1" thickBot="1">
      <c r="A13" s="318" t="s">
        <v>626</v>
      </c>
      <c r="B13" s="81"/>
      <c r="C13" s="83"/>
      <c r="D13" s="83"/>
      <c r="E13" s="83"/>
      <c r="F13" s="83"/>
      <c r="G13" s="83"/>
      <c r="H13" s="83"/>
      <c r="I13" s="478"/>
      <c r="J13" s="81"/>
    </row>
    <row r="14" spans="1:17" ht="39.950000000000003" customHeight="1">
      <c r="A14" s="318" t="s">
        <v>627</v>
      </c>
      <c r="B14" s="81"/>
      <c r="C14" s="83"/>
      <c r="D14" s="83"/>
      <c r="E14" s="83"/>
      <c r="F14" s="83"/>
      <c r="G14" s="83"/>
      <c r="H14" s="83"/>
      <c r="I14" s="478"/>
      <c r="J14" s="81"/>
      <c r="L14" s="1687" t="s">
        <v>560</v>
      </c>
      <c r="M14" s="1688"/>
      <c r="N14" s="1688"/>
      <c r="O14" s="1688"/>
      <c r="P14" s="1688"/>
      <c r="Q14" s="1689"/>
    </row>
    <row r="15" spans="1:17" ht="39.950000000000003" customHeight="1">
      <c r="A15" s="318" t="s">
        <v>628</v>
      </c>
      <c r="B15" s="81"/>
      <c r="C15" s="83"/>
      <c r="D15" s="83"/>
      <c r="E15" s="83"/>
      <c r="F15" s="83"/>
      <c r="G15" s="83"/>
      <c r="H15" s="83"/>
      <c r="I15" s="478"/>
      <c r="J15" s="81"/>
      <c r="L15" s="1690"/>
      <c r="M15" s="1691"/>
      <c r="N15" s="1691"/>
      <c r="O15" s="1691"/>
      <c r="P15" s="1691"/>
      <c r="Q15" s="1692"/>
    </row>
    <row r="16" spans="1:17" ht="39.950000000000003" customHeight="1" thickBot="1">
      <c r="A16" s="318" t="s">
        <v>629</v>
      </c>
      <c r="B16" s="81"/>
      <c r="C16" s="83"/>
      <c r="D16" s="83"/>
      <c r="E16" s="83"/>
      <c r="F16" s="83"/>
      <c r="G16" s="83"/>
      <c r="H16" s="83"/>
      <c r="I16" s="478"/>
      <c r="J16" s="81"/>
      <c r="L16" s="1693"/>
      <c r="M16" s="1694"/>
      <c r="N16" s="1694"/>
      <c r="O16" s="1694"/>
      <c r="P16" s="1694"/>
      <c r="Q16" s="1695"/>
    </row>
    <row r="17" spans="1:10" ht="39.950000000000003" customHeight="1">
      <c r="A17" s="475" t="s">
        <v>630</v>
      </c>
      <c r="B17" s="81"/>
      <c r="C17" s="83"/>
      <c r="D17" s="83"/>
      <c r="E17" s="83"/>
      <c r="F17" s="83"/>
      <c r="G17" s="83"/>
      <c r="H17" s="83"/>
      <c r="I17" s="478"/>
      <c r="J17" s="81"/>
    </row>
    <row r="18" spans="1:10" ht="39.950000000000003" customHeight="1">
      <c r="A18" s="318" t="s">
        <v>631</v>
      </c>
      <c r="B18" s="81"/>
      <c r="C18" s="83"/>
      <c r="D18" s="83"/>
      <c r="E18" s="83"/>
      <c r="F18" s="83"/>
      <c r="G18" s="83"/>
      <c r="H18" s="83"/>
      <c r="I18" s="478"/>
      <c r="J18" s="81"/>
    </row>
    <row r="19" spans="1:10" ht="39.950000000000003" customHeight="1">
      <c r="A19" s="318" t="s">
        <v>632</v>
      </c>
      <c r="B19" s="81"/>
      <c r="C19" s="83"/>
      <c r="D19" s="83"/>
      <c r="E19" s="83"/>
      <c r="F19" s="83"/>
      <c r="G19" s="83"/>
      <c r="H19" s="83"/>
      <c r="I19" s="478"/>
      <c r="J19" s="81"/>
    </row>
    <row r="20" spans="1:10" ht="39.950000000000003" customHeight="1">
      <c r="A20" s="318" t="s">
        <v>633</v>
      </c>
      <c r="B20" s="81"/>
      <c r="C20" s="83"/>
      <c r="D20" s="83"/>
      <c r="E20" s="83"/>
      <c r="F20" s="83"/>
      <c r="G20" s="83"/>
      <c r="H20" s="83"/>
      <c r="I20" s="478"/>
      <c r="J20" s="81"/>
    </row>
    <row r="21" spans="1:10" ht="39.950000000000003" customHeight="1">
      <c r="A21" s="475" t="s">
        <v>634</v>
      </c>
      <c r="B21" s="81"/>
      <c r="C21" s="83"/>
      <c r="D21" s="83"/>
      <c r="E21" s="83"/>
      <c r="F21" s="83"/>
      <c r="G21" s="83"/>
      <c r="H21" s="83"/>
      <c r="I21" s="478"/>
      <c r="J21" s="81"/>
    </row>
    <row r="22" spans="1:10" ht="39.950000000000003" customHeight="1">
      <c r="A22" s="475" t="s">
        <v>710</v>
      </c>
      <c r="B22" s="81"/>
      <c r="C22" s="83"/>
      <c r="D22" s="83"/>
      <c r="E22" s="83"/>
      <c r="F22" s="83"/>
      <c r="G22" s="83"/>
      <c r="H22" s="83"/>
      <c r="I22" s="478"/>
      <c r="J22" s="81"/>
    </row>
    <row r="23" spans="1:10" ht="39.950000000000003" customHeight="1">
      <c r="A23" s="475" t="s">
        <v>711</v>
      </c>
      <c r="B23" s="81" t="s">
        <v>763</v>
      </c>
      <c r="C23" s="83">
        <v>5</v>
      </c>
      <c r="D23" s="83">
        <v>0</v>
      </c>
      <c r="E23" s="83">
        <v>5</v>
      </c>
      <c r="F23" s="83">
        <v>5</v>
      </c>
      <c r="G23" s="83">
        <v>0</v>
      </c>
      <c r="H23" s="83">
        <v>0</v>
      </c>
      <c r="I23" s="478">
        <v>1</v>
      </c>
      <c r="J23" s="81"/>
    </row>
    <row r="24" spans="1:10" ht="39.950000000000003" customHeight="1">
      <c r="A24" s="475" t="s">
        <v>712</v>
      </c>
      <c r="B24" s="81"/>
      <c r="C24" s="83"/>
      <c r="D24" s="83"/>
      <c r="E24" s="83"/>
      <c r="F24" s="83"/>
      <c r="G24" s="83"/>
      <c r="H24" s="83"/>
      <c r="I24" s="478"/>
      <c r="J24" s="81"/>
    </row>
    <row r="25" spans="1:10" ht="39.950000000000003" customHeight="1">
      <c r="A25" s="475" t="s">
        <v>713</v>
      </c>
      <c r="B25" s="81"/>
      <c r="C25" s="83"/>
      <c r="D25" s="83"/>
      <c r="E25" s="83"/>
      <c r="F25" s="83"/>
      <c r="G25" s="83"/>
      <c r="H25" s="83"/>
      <c r="I25" s="478"/>
      <c r="J25" s="81"/>
    </row>
    <row r="26" spans="1:10" ht="39.950000000000003" customHeight="1">
      <c r="A26" s="475" t="s">
        <v>714</v>
      </c>
      <c r="B26" s="81"/>
      <c r="C26" s="83"/>
      <c r="D26" s="83"/>
      <c r="E26" s="83"/>
      <c r="F26" s="83"/>
      <c r="G26" s="83"/>
      <c r="H26" s="83"/>
      <c r="I26" s="478"/>
      <c r="J26" s="81"/>
    </row>
    <row r="27" spans="1:10" ht="39.950000000000003" customHeight="1">
      <c r="A27" s="475" t="s">
        <v>715</v>
      </c>
      <c r="B27" s="81"/>
      <c r="C27" s="83"/>
      <c r="D27" s="83"/>
      <c r="E27" s="83"/>
      <c r="F27" s="83"/>
      <c r="G27" s="83"/>
      <c r="H27" s="83"/>
      <c r="I27" s="478"/>
      <c r="J27" s="81"/>
    </row>
    <row r="28" spans="1:10" ht="39.950000000000003" customHeight="1">
      <c r="A28" s="475" t="s">
        <v>716</v>
      </c>
      <c r="B28" s="81"/>
      <c r="C28" s="83"/>
      <c r="D28" s="83"/>
      <c r="E28" s="83"/>
      <c r="F28" s="83"/>
      <c r="G28" s="83"/>
      <c r="H28" s="83"/>
      <c r="I28" s="478"/>
      <c r="J28" s="81"/>
    </row>
    <row r="29" spans="1:10" ht="39.950000000000003" customHeight="1">
      <c r="A29" s="475" t="s">
        <v>717</v>
      </c>
      <c r="B29" s="81"/>
      <c r="C29" s="83"/>
      <c r="D29" s="83"/>
      <c r="E29" s="83"/>
      <c r="F29" s="83"/>
      <c r="G29" s="83"/>
      <c r="H29" s="83"/>
      <c r="I29" s="478"/>
      <c r="J29" s="81"/>
    </row>
    <row r="30" spans="1:10" ht="39.950000000000003" customHeight="1">
      <c r="A30" s="475" t="s">
        <v>718</v>
      </c>
      <c r="B30" s="81"/>
      <c r="C30" s="83"/>
      <c r="D30" s="83"/>
      <c r="E30" s="83"/>
      <c r="F30" s="83"/>
      <c r="G30" s="83"/>
      <c r="H30" s="83"/>
      <c r="I30" s="478"/>
      <c r="J30" s="81"/>
    </row>
    <row r="31" spans="1:10" ht="39.950000000000003" customHeight="1">
      <c r="A31" s="475" t="s">
        <v>719</v>
      </c>
      <c r="B31" s="81"/>
      <c r="C31" s="83"/>
      <c r="D31" s="83"/>
      <c r="E31" s="83"/>
      <c r="F31" s="83"/>
      <c r="G31" s="83"/>
      <c r="H31" s="83"/>
      <c r="I31" s="478"/>
      <c r="J31" s="81"/>
    </row>
    <row r="32" spans="1:10" ht="39.950000000000003" customHeight="1">
      <c r="A32" s="475" t="s">
        <v>720</v>
      </c>
      <c r="B32" s="479" t="s">
        <v>777</v>
      </c>
      <c r="C32" s="480">
        <v>2.6</v>
      </c>
      <c r="D32" s="480">
        <v>0</v>
      </c>
      <c r="E32" s="480">
        <v>2.6</v>
      </c>
      <c r="F32" s="480">
        <v>2.6</v>
      </c>
      <c r="G32" s="480">
        <v>0</v>
      </c>
      <c r="H32" s="480">
        <v>0</v>
      </c>
      <c r="I32" s="481">
        <v>1</v>
      </c>
      <c r="J32" s="81"/>
    </row>
    <row r="33" spans="1:11" ht="39.950000000000003" customHeight="1">
      <c r="A33" s="475" t="s">
        <v>721</v>
      </c>
      <c r="B33" s="81"/>
      <c r="C33" s="83"/>
      <c r="D33" s="83"/>
      <c r="E33" s="83"/>
      <c r="F33" s="83"/>
      <c r="G33" s="83"/>
      <c r="H33" s="83"/>
      <c r="I33" s="478"/>
      <c r="J33" s="81"/>
    </row>
    <row r="34" spans="1:11" ht="39.950000000000003" customHeight="1">
      <c r="A34" s="475" t="s">
        <v>722</v>
      </c>
      <c r="B34" s="479" t="s">
        <v>787</v>
      </c>
      <c r="C34" s="480">
        <v>190</v>
      </c>
      <c r="D34" s="480">
        <v>0</v>
      </c>
      <c r="E34" s="480">
        <v>190</v>
      </c>
      <c r="F34" s="480">
        <v>149</v>
      </c>
      <c r="G34" s="480">
        <v>0</v>
      </c>
      <c r="H34" s="83"/>
      <c r="I34" s="478">
        <v>0.78</v>
      </c>
      <c r="J34" s="81"/>
    </row>
    <row r="35" spans="1:11" ht="39.950000000000003" customHeight="1">
      <c r="A35" s="475" t="s">
        <v>723</v>
      </c>
      <c r="B35" s="81"/>
      <c r="C35" s="83"/>
      <c r="D35" s="83"/>
      <c r="E35" s="83"/>
      <c r="F35" s="83"/>
      <c r="G35" s="83"/>
      <c r="H35" s="83"/>
      <c r="I35" s="478"/>
      <c r="J35" s="81"/>
    </row>
    <row r="36" spans="1:11" ht="39.950000000000003" customHeight="1">
      <c r="A36" s="318" t="s">
        <v>640</v>
      </c>
      <c r="B36" s="81"/>
      <c r="C36" s="83"/>
      <c r="D36" s="83"/>
      <c r="E36" s="83"/>
      <c r="F36" s="83"/>
      <c r="G36" s="83"/>
      <c r="H36" s="83"/>
      <c r="I36" s="478"/>
      <c r="J36" s="81"/>
      <c r="K36" s="60" t="s">
        <v>196</v>
      </c>
    </row>
  </sheetData>
  <mergeCells count="3">
    <mergeCell ref="H3:I3"/>
    <mergeCell ref="L7:P9"/>
    <mergeCell ref="L14:Q16"/>
  </mergeCells>
  <phoneticPr fontId="16" type="noConversion"/>
  <pageMargins left="0.75" right="0.75" top="1" bottom="1" header="0.5" footer="0.5"/>
  <pageSetup paperSize="9" scale="72" orientation="portrait" r:id="rId1"/>
  <headerFooter alignWithMargins="0"/>
  <colBreaks count="1" manualBreakCount="1">
    <brk id="10" max="3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6"/>
  <sheetViews>
    <sheetView view="pageBreakPreview" zoomScale="90" zoomScaleNormal="100" zoomScaleSheetLayoutView="90" workbookViewId="0">
      <selection sqref="A1:XFD1048576"/>
    </sheetView>
  </sheetViews>
  <sheetFormatPr defaultRowHeight="13.5"/>
  <cols>
    <col min="1" max="1" width="8.88671875" style="134"/>
    <col min="2" max="3" width="9.6640625" style="134" customWidth="1"/>
    <col min="4" max="4" width="8.6640625" style="134" customWidth="1"/>
    <col min="5" max="6" width="9.109375" style="134" customWidth="1"/>
    <col min="7" max="7" width="10.21875" style="134" customWidth="1"/>
    <col min="8" max="8" width="9.5546875" style="134" customWidth="1"/>
    <col min="9" max="9" width="10.21875" style="134" customWidth="1"/>
    <col min="10" max="10" width="11.5546875" style="146" customWidth="1"/>
    <col min="11" max="16384" width="8.88671875" style="146"/>
  </cols>
  <sheetData>
    <row r="1" spans="1:12" ht="18.75">
      <c r="A1" s="115" t="s">
        <v>58</v>
      </c>
      <c r="B1" s="115"/>
      <c r="C1" s="115"/>
      <c r="D1" s="115"/>
      <c r="E1" s="115"/>
      <c r="F1" s="115"/>
      <c r="G1" s="115"/>
      <c r="H1" s="115"/>
      <c r="I1" s="115"/>
    </row>
    <row r="2" spans="1:12" ht="22.5">
      <c r="A2" s="147"/>
      <c r="B2" s="147"/>
      <c r="C2" s="147"/>
      <c r="D2" s="147"/>
      <c r="E2" s="147"/>
      <c r="F2" s="147"/>
      <c r="G2" s="147"/>
      <c r="H2" s="147"/>
      <c r="I2" s="147"/>
    </row>
    <row r="3" spans="1:12" ht="14.25" thickBot="1">
      <c r="A3" s="146"/>
      <c r="B3" s="146"/>
      <c r="C3" s="146"/>
      <c r="D3" s="146"/>
      <c r="E3" s="146"/>
      <c r="F3" s="146"/>
      <c r="G3" s="146"/>
      <c r="H3" s="146"/>
      <c r="I3" s="148" t="s">
        <v>1066</v>
      </c>
    </row>
    <row r="4" spans="1:12" ht="27">
      <c r="A4" s="1698" t="s">
        <v>862</v>
      </c>
      <c r="B4" s="1699"/>
      <c r="C4" s="149" t="s">
        <v>579</v>
      </c>
      <c r="D4" s="149" t="s">
        <v>1067</v>
      </c>
      <c r="E4" s="149" t="s">
        <v>1068</v>
      </c>
      <c r="F4" s="149" t="s">
        <v>46</v>
      </c>
      <c r="G4" s="149" t="s">
        <v>1069</v>
      </c>
      <c r="H4" s="150" t="s">
        <v>1070</v>
      </c>
      <c r="I4" s="186" t="s">
        <v>72</v>
      </c>
      <c r="J4" s="640" t="s">
        <v>36</v>
      </c>
    </row>
    <row r="5" spans="1:12" ht="24.95" customHeight="1">
      <c r="A5" s="1700" t="s">
        <v>1064</v>
      </c>
      <c r="B5" s="566">
        <v>2016</v>
      </c>
      <c r="C5" s="634">
        <f>C7+C9+C11+C13+C15+C17+C19+C21+C23+C25+C27+C29+C31+C33+C35+C37+C39+C41+C43+C45+C47+C49+C51+C53+C55</f>
        <v>11913</v>
      </c>
      <c r="D5" s="567">
        <f t="shared" ref="D5:I5" si="0">D7+D9+D11+D13+D15+D17+D19+D21+D23+D25+D27+D29+D31+D33+D35+D37+D39+D41+D43+D45+D47+D49+D51+D53+D55</f>
        <v>1467</v>
      </c>
      <c r="E5" s="567">
        <f t="shared" si="0"/>
        <v>4317</v>
      </c>
      <c r="F5" s="567">
        <f t="shared" si="0"/>
        <v>61</v>
      </c>
      <c r="G5" s="567">
        <f t="shared" si="0"/>
        <v>225</v>
      </c>
      <c r="H5" s="567">
        <f t="shared" si="0"/>
        <v>349</v>
      </c>
      <c r="I5" s="568">
        <f t="shared" si="0"/>
        <v>5494</v>
      </c>
      <c r="J5" s="569" t="s">
        <v>259</v>
      </c>
    </row>
    <row r="6" spans="1:12" ht="24.95" customHeight="1">
      <c r="A6" s="1700"/>
      <c r="B6" s="566">
        <v>2015</v>
      </c>
      <c r="C6" s="567">
        <f>C8+C10+C12+C14+C16+C18+C20+C22+C24+C26+C28+C30+C32+C34+C36+C38+C40+C42+C44+C46+C48+C50+C52+C54+C56</f>
        <v>11868</v>
      </c>
      <c r="D6" s="567">
        <f t="shared" ref="D6:I6" si="1">D8+D10+D12+D14+D16+D18+D20+D22+D24+D26+D28+D30+D32+D34+D36+D38+D40+D42+D44+D46+D48+D50+D52+D54+D56</f>
        <v>1471</v>
      </c>
      <c r="E6" s="567">
        <f t="shared" si="1"/>
        <v>4273</v>
      </c>
      <c r="F6" s="567">
        <f t="shared" si="1"/>
        <v>61</v>
      </c>
      <c r="G6" s="567">
        <f t="shared" si="1"/>
        <v>251</v>
      </c>
      <c r="H6" s="567">
        <f t="shared" si="1"/>
        <v>356</v>
      </c>
      <c r="I6" s="568">
        <f t="shared" si="1"/>
        <v>5456</v>
      </c>
      <c r="J6" s="570"/>
    </row>
    <row r="7" spans="1:12" ht="24.95" customHeight="1">
      <c r="A7" s="1696" t="s">
        <v>1065</v>
      </c>
      <c r="B7" s="571">
        <v>2016</v>
      </c>
      <c r="C7" s="572">
        <v>229</v>
      </c>
      <c r="D7" s="572">
        <v>43</v>
      </c>
      <c r="E7" s="572">
        <v>58</v>
      </c>
      <c r="F7" s="572">
        <v>4</v>
      </c>
      <c r="G7" s="572">
        <v>18</v>
      </c>
      <c r="H7" s="572">
        <v>10</v>
      </c>
      <c r="I7" s="573">
        <v>96</v>
      </c>
      <c r="J7" s="574"/>
      <c r="K7" s="1170">
        <f>SUM(D7:J7)</f>
        <v>229</v>
      </c>
      <c r="L7" s="1170">
        <f>C7-K7</f>
        <v>0</v>
      </c>
    </row>
    <row r="8" spans="1:12" ht="24.95" customHeight="1">
      <c r="A8" s="1696"/>
      <c r="B8" s="575">
        <v>2015</v>
      </c>
      <c r="C8" s="417">
        <f t="shared" ref="C8:C56" si="2">SUM(D8:I8)</f>
        <v>226</v>
      </c>
      <c r="D8" s="572">
        <v>58</v>
      </c>
      <c r="E8" s="572">
        <v>57</v>
      </c>
      <c r="F8" s="572">
        <v>4</v>
      </c>
      <c r="G8" s="572">
        <v>18</v>
      </c>
      <c r="H8" s="572">
        <v>10</v>
      </c>
      <c r="I8" s="573">
        <v>79</v>
      </c>
      <c r="J8" s="574"/>
      <c r="K8" s="1170">
        <f t="shared" ref="K8:K56" si="3">SUM(D8:J8)</f>
        <v>226</v>
      </c>
      <c r="L8" s="1170">
        <f t="shared" ref="L8:L56" si="4">C8-K8</f>
        <v>0</v>
      </c>
    </row>
    <row r="9" spans="1:12" ht="24.95" customHeight="1">
      <c r="A9" s="1696" t="s">
        <v>626</v>
      </c>
      <c r="B9" s="571">
        <v>2016</v>
      </c>
      <c r="C9" s="572">
        <v>171</v>
      </c>
      <c r="D9" s="572">
        <v>47</v>
      </c>
      <c r="E9" s="572">
        <v>46</v>
      </c>
      <c r="F9" s="572">
        <v>3</v>
      </c>
      <c r="G9" s="572">
        <v>4</v>
      </c>
      <c r="H9" s="572">
        <v>4</v>
      </c>
      <c r="I9" s="573">
        <v>67</v>
      </c>
      <c r="J9" s="574"/>
      <c r="K9" s="1170">
        <f t="shared" si="3"/>
        <v>171</v>
      </c>
      <c r="L9" s="1170">
        <f t="shared" si="4"/>
        <v>0</v>
      </c>
    </row>
    <row r="10" spans="1:12" ht="24.95" customHeight="1">
      <c r="A10" s="1696"/>
      <c r="B10" s="575">
        <v>2015</v>
      </c>
      <c r="C10" s="417">
        <f t="shared" si="2"/>
        <v>168</v>
      </c>
      <c r="D10" s="572">
        <v>47</v>
      </c>
      <c r="E10" s="572">
        <v>44</v>
      </c>
      <c r="F10" s="572">
        <v>3</v>
      </c>
      <c r="G10" s="572">
        <v>4</v>
      </c>
      <c r="H10" s="572">
        <v>4</v>
      </c>
      <c r="I10" s="573">
        <v>66</v>
      </c>
      <c r="J10" s="574"/>
      <c r="K10" s="1170">
        <f t="shared" si="3"/>
        <v>168</v>
      </c>
      <c r="L10" s="1170">
        <f t="shared" si="4"/>
        <v>0</v>
      </c>
    </row>
    <row r="11" spans="1:12" ht="24.95" customHeight="1">
      <c r="A11" s="1696" t="s">
        <v>280</v>
      </c>
      <c r="B11" s="571">
        <v>2016</v>
      </c>
      <c r="C11" s="417">
        <v>283</v>
      </c>
      <c r="D11" s="572">
        <v>36</v>
      </c>
      <c r="E11" s="572">
        <v>97</v>
      </c>
      <c r="F11" s="572">
        <v>2</v>
      </c>
      <c r="G11" s="572">
        <v>18</v>
      </c>
      <c r="H11" s="572">
        <v>5</v>
      </c>
      <c r="I11" s="573">
        <v>125</v>
      </c>
      <c r="J11" s="574"/>
      <c r="K11" s="1170">
        <f t="shared" si="3"/>
        <v>283</v>
      </c>
      <c r="L11" s="1170">
        <f t="shared" si="4"/>
        <v>0</v>
      </c>
    </row>
    <row r="12" spans="1:12" ht="24.95" customHeight="1">
      <c r="A12" s="1696"/>
      <c r="B12" s="575">
        <v>2015</v>
      </c>
      <c r="C12" s="417">
        <v>283</v>
      </c>
      <c r="D12" s="572">
        <v>36</v>
      </c>
      <c r="E12" s="572">
        <v>97</v>
      </c>
      <c r="F12" s="572">
        <v>2</v>
      </c>
      <c r="G12" s="572">
        <v>18</v>
      </c>
      <c r="H12" s="572">
        <v>5</v>
      </c>
      <c r="I12" s="573">
        <v>125</v>
      </c>
      <c r="J12" s="1171" t="s">
        <v>750</v>
      </c>
      <c r="K12" s="1170">
        <f t="shared" si="3"/>
        <v>283</v>
      </c>
      <c r="L12" s="1170">
        <f t="shared" si="4"/>
        <v>0</v>
      </c>
    </row>
    <row r="13" spans="1:12" ht="24.95" customHeight="1">
      <c r="A13" s="1696" t="s">
        <v>628</v>
      </c>
      <c r="B13" s="571">
        <v>2016</v>
      </c>
      <c r="C13" s="417">
        <v>488</v>
      </c>
      <c r="D13" s="572">
        <v>40</v>
      </c>
      <c r="E13" s="572">
        <v>248</v>
      </c>
      <c r="F13" s="572">
        <v>1</v>
      </c>
      <c r="G13" s="572">
        <v>6</v>
      </c>
      <c r="H13" s="572">
        <v>6</v>
      </c>
      <c r="I13" s="573">
        <v>187</v>
      </c>
      <c r="J13" s="574"/>
      <c r="K13" s="1170">
        <f t="shared" si="3"/>
        <v>488</v>
      </c>
      <c r="L13" s="1170">
        <f t="shared" si="4"/>
        <v>0</v>
      </c>
    </row>
    <row r="14" spans="1:12" ht="24.95" customHeight="1">
      <c r="A14" s="1696"/>
      <c r="B14" s="575">
        <v>2015</v>
      </c>
      <c r="C14" s="417">
        <f t="shared" si="2"/>
        <v>488</v>
      </c>
      <c r="D14" s="572">
        <v>40</v>
      </c>
      <c r="E14" s="572">
        <v>245</v>
      </c>
      <c r="F14" s="572">
        <v>1</v>
      </c>
      <c r="G14" s="572">
        <v>6</v>
      </c>
      <c r="H14" s="572">
        <v>6</v>
      </c>
      <c r="I14" s="573">
        <v>190</v>
      </c>
      <c r="J14" s="574"/>
      <c r="K14" s="1170">
        <f t="shared" si="3"/>
        <v>488</v>
      </c>
      <c r="L14" s="1170">
        <f t="shared" si="4"/>
        <v>0</v>
      </c>
    </row>
    <row r="15" spans="1:12" ht="24.95" customHeight="1">
      <c r="A15" s="1696" t="s">
        <v>912</v>
      </c>
      <c r="B15" s="571">
        <v>2016</v>
      </c>
      <c r="C15" s="417">
        <v>162</v>
      </c>
      <c r="D15" s="572">
        <v>46</v>
      </c>
      <c r="E15" s="572">
        <v>97</v>
      </c>
      <c r="F15" s="572">
        <v>2</v>
      </c>
      <c r="G15" s="572">
        <v>3</v>
      </c>
      <c r="H15" s="572"/>
      <c r="I15" s="573">
        <v>14</v>
      </c>
      <c r="J15" s="574"/>
      <c r="K15" s="1170">
        <f t="shared" si="3"/>
        <v>162</v>
      </c>
      <c r="L15" s="1170">
        <f t="shared" si="4"/>
        <v>0</v>
      </c>
    </row>
    <row r="16" spans="1:12" ht="24.95" customHeight="1">
      <c r="A16" s="1696"/>
      <c r="B16" s="575">
        <v>2015</v>
      </c>
      <c r="C16" s="417">
        <f t="shared" si="2"/>
        <v>162</v>
      </c>
      <c r="D16" s="572">
        <v>46</v>
      </c>
      <c r="E16" s="572">
        <v>97</v>
      </c>
      <c r="F16" s="572">
        <v>2</v>
      </c>
      <c r="G16" s="572">
        <v>3</v>
      </c>
      <c r="H16" s="572"/>
      <c r="I16" s="573">
        <v>14</v>
      </c>
      <c r="J16" s="574"/>
      <c r="K16" s="1170">
        <f t="shared" si="3"/>
        <v>162</v>
      </c>
      <c r="L16" s="1170">
        <f t="shared" si="4"/>
        <v>0</v>
      </c>
    </row>
    <row r="17" spans="1:12" ht="24.95" customHeight="1">
      <c r="A17" s="1696" t="s">
        <v>460</v>
      </c>
      <c r="B17" s="571">
        <v>2016</v>
      </c>
      <c r="C17" s="572">
        <f t="shared" si="2"/>
        <v>445</v>
      </c>
      <c r="D17" s="572">
        <v>54</v>
      </c>
      <c r="E17" s="572">
        <v>134</v>
      </c>
      <c r="F17" s="572">
        <v>5</v>
      </c>
      <c r="G17" s="572">
        <v>5</v>
      </c>
      <c r="H17" s="572">
        <v>19</v>
      </c>
      <c r="I17" s="573">
        <v>228</v>
      </c>
      <c r="J17" s="574"/>
      <c r="K17" s="1170">
        <f t="shared" si="3"/>
        <v>445</v>
      </c>
      <c r="L17" s="1170">
        <f t="shared" si="4"/>
        <v>0</v>
      </c>
    </row>
    <row r="18" spans="1:12" ht="24.95" customHeight="1">
      <c r="A18" s="1696"/>
      <c r="B18" s="575">
        <v>2015</v>
      </c>
      <c r="C18" s="417">
        <f t="shared" si="2"/>
        <v>441</v>
      </c>
      <c r="D18" s="572">
        <v>53</v>
      </c>
      <c r="E18" s="572">
        <v>132</v>
      </c>
      <c r="F18" s="572">
        <v>5</v>
      </c>
      <c r="G18" s="572">
        <v>5</v>
      </c>
      <c r="H18" s="572">
        <v>18</v>
      </c>
      <c r="I18" s="573">
        <v>228</v>
      </c>
      <c r="J18" s="1172" t="s">
        <v>1071</v>
      </c>
      <c r="K18" s="1170">
        <f t="shared" si="3"/>
        <v>441</v>
      </c>
      <c r="L18" s="1170">
        <f t="shared" si="4"/>
        <v>0</v>
      </c>
    </row>
    <row r="19" spans="1:12" ht="24.95" customHeight="1">
      <c r="A19" s="1696" t="s">
        <v>307</v>
      </c>
      <c r="B19" s="571">
        <v>2016</v>
      </c>
      <c r="C19" s="572">
        <v>465</v>
      </c>
      <c r="D19" s="572">
        <v>48</v>
      </c>
      <c r="E19" s="572">
        <v>148</v>
      </c>
      <c r="F19" s="572">
        <v>2</v>
      </c>
      <c r="G19" s="572">
        <v>3</v>
      </c>
      <c r="H19" s="572">
        <v>2</v>
      </c>
      <c r="I19" s="573">
        <v>262</v>
      </c>
      <c r="J19" s="574"/>
      <c r="K19" s="1170">
        <f t="shared" si="3"/>
        <v>465</v>
      </c>
      <c r="L19" s="1170">
        <f t="shared" si="4"/>
        <v>0</v>
      </c>
    </row>
    <row r="20" spans="1:12" ht="24.95" customHeight="1">
      <c r="A20" s="1696"/>
      <c r="B20" s="575">
        <v>2015</v>
      </c>
      <c r="C20" s="417">
        <f t="shared" si="2"/>
        <v>463</v>
      </c>
      <c r="D20" s="572">
        <v>49</v>
      </c>
      <c r="E20" s="572">
        <v>147</v>
      </c>
      <c r="F20" s="572">
        <v>2</v>
      </c>
      <c r="G20" s="572">
        <v>1</v>
      </c>
      <c r="H20" s="572">
        <v>2</v>
      </c>
      <c r="I20" s="573">
        <v>262</v>
      </c>
      <c r="J20" s="574"/>
      <c r="K20" s="1170">
        <f t="shared" si="3"/>
        <v>463</v>
      </c>
      <c r="L20" s="1170">
        <f t="shared" si="4"/>
        <v>0</v>
      </c>
    </row>
    <row r="21" spans="1:12" ht="24.95" customHeight="1">
      <c r="A21" s="1696" t="s">
        <v>632</v>
      </c>
      <c r="B21" s="571">
        <v>2016</v>
      </c>
      <c r="C21" s="417">
        <v>582</v>
      </c>
      <c r="D21" s="572">
        <v>71</v>
      </c>
      <c r="E21" s="572">
        <v>162</v>
      </c>
      <c r="F21" s="572">
        <v>6</v>
      </c>
      <c r="G21" s="572">
        <v>9</v>
      </c>
      <c r="H21" s="572">
        <v>22</v>
      </c>
      <c r="I21" s="573">
        <v>312</v>
      </c>
      <c r="J21" s="574"/>
      <c r="K21" s="1170">
        <f t="shared" si="3"/>
        <v>582</v>
      </c>
      <c r="L21" s="1170">
        <f t="shared" si="4"/>
        <v>0</v>
      </c>
    </row>
    <row r="22" spans="1:12" ht="24.95" customHeight="1">
      <c r="A22" s="1696"/>
      <c r="B22" s="575">
        <v>2015</v>
      </c>
      <c r="C22" s="417">
        <f t="shared" si="2"/>
        <v>607</v>
      </c>
      <c r="D22" s="572">
        <v>70</v>
      </c>
      <c r="E22" s="572">
        <v>160</v>
      </c>
      <c r="F22" s="572">
        <v>6</v>
      </c>
      <c r="G22" s="572">
        <v>9</v>
      </c>
      <c r="H22" s="572">
        <v>21</v>
      </c>
      <c r="I22" s="573">
        <v>341</v>
      </c>
      <c r="J22" s="574"/>
      <c r="K22" s="1170">
        <f t="shared" si="3"/>
        <v>607</v>
      </c>
      <c r="L22" s="1170">
        <f t="shared" si="4"/>
        <v>0</v>
      </c>
    </row>
    <row r="23" spans="1:12" ht="24.95" customHeight="1">
      <c r="A23" s="1696" t="s">
        <v>831</v>
      </c>
      <c r="B23" s="571">
        <v>2016</v>
      </c>
      <c r="C23" s="572">
        <v>315</v>
      </c>
      <c r="D23" s="572">
        <v>37</v>
      </c>
      <c r="E23" s="572">
        <v>57</v>
      </c>
      <c r="F23" s="572">
        <v>1</v>
      </c>
      <c r="G23" s="572">
        <v>7</v>
      </c>
      <c r="H23" s="572">
        <v>31</v>
      </c>
      <c r="I23" s="573">
        <v>182</v>
      </c>
      <c r="J23" s="574"/>
      <c r="K23" s="1170">
        <f t="shared" si="3"/>
        <v>315</v>
      </c>
      <c r="L23" s="1170">
        <f t="shared" si="4"/>
        <v>0</v>
      </c>
    </row>
    <row r="24" spans="1:12" ht="24.95" customHeight="1">
      <c r="A24" s="1696"/>
      <c r="B24" s="575">
        <v>2015</v>
      </c>
      <c r="C24" s="417">
        <f t="shared" si="2"/>
        <v>325</v>
      </c>
      <c r="D24" s="572">
        <v>36</v>
      </c>
      <c r="E24" s="572">
        <v>57</v>
      </c>
      <c r="F24" s="572">
        <v>1</v>
      </c>
      <c r="G24" s="572">
        <v>6</v>
      </c>
      <c r="H24" s="572">
        <v>32</v>
      </c>
      <c r="I24" s="573">
        <v>193</v>
      </c>
      <c r="J24" s="574"/>
      <c r="K24" s="1170">
        <f t="shared" si="3"/>
        <v>325</v>
      </c>
      <c r="L24" s="1170">
        <f t="shared" si="4"/>
        <v>0</v>
      </c>
    </row>
    <row r="25" spans="1:12" ht="24.95" customHeight="1">
      <c r="A25" s="1696" t="s">
        <v>709</v>
      </c>
      <c r="B25" s="571">
        <v>2016</v>
      </c>
      <c r="C25" s="572">
        <v>246</v>
      </c>
      <c r="D25" s="572">
        <v>78</v>
      </c>
      <c r="E25" s="572">
        <v>147</v>
      </c>
      <c r="F25" s="572">
        <v>1</v>
      </c>
      <c r="G25" s="572">
        <v>6</v>
      </c>
      <c r="H25" s="572">
        <v>1</v>
      </c>
      <c r="I25" s="573">
        <v>13</v>
      </c>
      <c r="J25" s="574"/>
      <c r="K25" s="1170">
        <f t="shared" si="3"/>
        <v>246</v>
      </c>
      <c r="L25" s="1170">
        <f t="shared" si="4"/>
        <v>0</v>
      </c>
    </row>
    <row r="26" spans="1:12" ht="48" customHeight="1">
      <c r="A26" s="1696"/>
      <c r="B26" s="575">
        <v>2015</v>
      </c>
      <c r="C26" s="417">
        <f t="shared" si="2"/>
        <v>246</v>
      </c>
      <c r="D26" s="572">
        <v>78</v>
      </c>
      <c r="E26" s="572">
        <v>146</v>
      </c>
      <c r="F26" s="572">
        <v>1</v>
      </c>
      <c r="G26" s="572">
        <v>6</v>
      </c>
      <c r="H26" s="572">
        <v>1</v>
      </c>
      <c r="I26" s="573">
        <v>14</v>
      </c>
      <c r="J26" s="1173" t="s">
        <v>1072</v>
      </c>
      <c r="K26" s="1170">
        <f t="shared" si="3"/>
        <v>246</v>
      </c>
      <c r="L26" s="1170">
        <f t="shared" si="4"/>
        <v>0</v>
      </c>
    </row>
    <row r="27" spans="1:12" ht="24.95" customHeight="1">
      <c r="A27" s="1696" t="s">
        <v>833</v>
      </c>
      <c r="B27" s="571">
        <v>2016</v>
      </c>
      <c r="C27" s="417">
        <f t="shared" ref="C27" si="5">SUM(D27:I27)</f>
        <v>940</v>
      </c>
      <c r="D27" s="572">
        <v>101</v>
      </c>
      <c r="E27" s="572">
        <v>248</v>
      </c>
      <c r="F27" s="572">
        <v>3</v>
      </c>
      <c r="G27" s="572">
        <v>6</v>
      </c>
      <c r="H27" s="572">
        <v>40</v>
      </c>
      <c r="I27" s="573">
        <v>542</v>
      </c>
      <c r="J27" s="574"/>
      <c r="K27" s="1170">
        <f t="shared" si="3"/>
        <v>940</v>
      </c>
      <c r="L27" s="1170">
        <f t="shared" si="4"/>
        <v>0</v>
      </c>
    </row>
    <row r="28" spans="1:12" ht="24.95" customHeight="1">
      <c r="A28" s="1696"/>
      <c r="B28" s="575">
        <v>2015</v>
      </c>
      <c r="C28" s="417">
        <f t="shared" si="2"/>
        <v>940</v>
      </c>
      <c r="D28" s="572">
        <v>101</v>
      </c>
      <c r="E28" s="572">
        <v>248</v>
      </c>
      <c r="F28" s="572">
        <v>3</v>
      </c>
      <c r="G28" s="572">
        <v>6</v>
      </c>
      <c r="H28" s="572">
        <v>40</v>
      </c>
      <c r="I28" s="573">
        <v>542</v>
      </c>
      <c r="J28" s="574"/>
      <c r="K28" s="1170">
        <f t="shared" si="3"/>
        <v>940</v>
      </c>
      <c r="L28" s="1170">
        <f t="shared" si="4"/>
        <v>0</v>
      </c>
    </row>
    <row r="29" spans="1:12" ht="24.95" customHeight="1">
      <c r="A29" s="1696" t="s">
        <v>919</v>
      </c>
      <c r="B29" s="571">
        <v>2016</v>
      </c>
      <c r="C29" s="572">
        <v>605</v>
      </c>
      <c r="D29" s="572">
        <v>69</v>
      </c>
      <c r="E29" s="572">
        <v>169</v>
      </c>
      <c r="F29" s="572">
        <v>1</v>
      </c>
      <c r="G29" s="572">
        <v>6</v>
      </c>
      <c r="H29" s="572">
        <v>28</v>
      </c>
      <c r="I29" s="573">
        <v>332</v>
      </c>
      <c r="J29" s="574"/>
      <c r="K29" s="1170">
        <f t="shared" si="3"/>
        <v>605</v>
      </c>
      <c r="L29" s="1170">
        <f t="shared" si="4"/>
        <v>0</v>
      </c>
    </row>
    <row r="30" spans="1:12" ht="24.95" customHeight="1">
      <c r="A30" s="1696"/>
      <c r="B30" s="575">
        <v>2015</v>
      </c>
      <c r="C30" s="417">
        <f t="shared" si="2"/>
        <v>602</v>
      </c>
      <c r="D30" s="572">
        <v>66</v>
      </c>
      <c r="E30" s="572">
        <v>170</v>
      </c>
      <c r="F30" s="572">
        <v>1</v>
      </c>
      <c r="G30" s="572">
        <v>6</v>
      </c>
      <c r="H30" s="572">
        <v>28</v>
      </c>
      <c r="I30" s="573">
        <v>331</v>
      </c>
      <c r="J30" s="574"/>
      <c r="K30" s="1170">
        <f t="shared" si="3"/>
        <v>602</v>
      </c>
      <c r="L30" s="1170">
        <f t="shared" si="4"/>
        <v>0</v>
      </c>
    </row>
    <row r="31" spans="1:12" ht="24.95" customHeight="1">
      <c r="A31" s="1696" t="s">
        <v>353</v>
      </c>
      <c r="B31" s="571">
        <v>2016</v>
      </c>
      <c r="C31" s="572">
        <v>341</v>
      </c>
      <c r="D31" s="572">
        <v>40</v>
      </c>
      <c r="E31" s="572">
        <v>117</v>
      </c>
      <c r="F31" s="572">
        <v>2</v>
      </c>
      <c r="G31" s="572">
        <v>4</v>
      </c>
      <c r="H31" s="572">
        <v>20</v>
      </c>
      <c r="I31" s="573">
        <v>158</v>
      </c>
      <c r="J31" s="574"/>
      <c r="K31" s="1170">
        <f t="shared" si="3"/>
        <v>341</v>
      </c>
      <c r="L31" s="1170">
        <f t="shared" si="4"/>
        <v>0</v>
      </c>
    </row>
    <row r="32" spans="1:12" ht="24.95" customHeight="1">
      <c r="A32" s="1696"/>
      <c r="B32" s="575">
        <v>2015</v>
      </c>
      <c r="C32" s="417">
        <f t="shared" si="2"/>
        <v>358</v>
      </c>
      <c r="D32" s="572">
        <v>39</v>
      </c>
      <c r="E32" s="572">
        <v>117</v>
      </c>
      <c r="F32" s="572">
        <v>2</v>
      </c>
      <c r="G32" s="572">
        <v>4</v>
      </c>
      <c r="H32" s="572">
        <v>24</v>
      </c>
      <c r="I32" s="573">
        <v>172</v>
      </c>
      <c r="J32" s="574"/>
      <c r="K32" s="1170">
        <f t="shared" si="3"/>
        <v>358</v>
      </c>
      <c r="L32" s="1170">
        <f t="shared" si="4"/>
        <v>0</v>
      </c>
    </row>
    <row r="33" spans="1:12" ht="24.95" customHeight="1">
      <c r="A33" s="1696" t="s">
        <v>713</v>
      </c>
      <c r="B33" s="571">
        <v>2016</v>
      </c>
      <c r="C33" s="572">
        <v>485</v>
      </c>
      <c r="D33" s="572">
        <v>54</v>
      </c>
      <c r="E33" s="572">
        <v>196</v>
      </c>
      <c r="F33" s="572"/>
      <c r="G33" s="572">
        <v>4</v>
      </c>
      <c r="H33" s="572">
        <v>6</v>
      </c>
      <c r="I33" s="573">
        <v>225</v>
      </c>
      <c r="J33" s="574"/>
      <c r="K33" s="1170">
        <f t="shared" si="3"/>
        <v>485</v>
      </c>
      <c r="L33" s="1170">
        <f t="shared" si="4"/>
        <v>0</v>
      </c>
    </row>
    <row r="34" spans="1:12" ht="24.95" customHeight="1">
      <c r="A34" s="1696"/>
      <c r="B34" s="575">
        <v>2015</v>
      </c>
      <c r="C34" s="417">
        <f t="shared" si="2"/>
        <v>490</v>
      </c>
      <c r="D34" s="572">
        <v>54</v>
      </c>
      <c r="E34" s="572">
        <v>187</v>
      </c>
      <c r="F34" s="572"/>
      <c r="G34" s="572">
        <v>4</v>
      </c>
      <c r="H34" s="572">
        <v>6</v>
      </c>
      <c r="I34" s="573">
        <v>239</v>
      </c>
      <c r="J34" s="574"/>
      <c r="K34" s="1170">
        <f t="shared" si="3"/>
        <v>490</v>
      </c>
      <c r="L34" s="1170">
        <f t="shared" si="4"/>
        <v>0</v>
      </c>
    </row>
    <row r="35" spans="1:12" ht="24.95" customHeight="1">
      <c r="A35" s="1696" t="s">
        <v>377</v>
      </c>
      <c r="B35" s="571">
        <v>2016</v>
      </c>
      <c r="C35" s="572">
        <v>684</v>
      </c>
      <c r="D35" s="572">
        <v>59</v>
      </c>
      <c r="E35" s="572">
        <v>235</v>
      </c>
      <c r="F35" s="572">
        <v>2</v>
      </c>
      <c r="G35" s="572">
        <v>17</v>
      </c>
      <c r="H35" s="572">
        <v>29</v>
      </c>
      <c r="I35" s="573">
        <v>342</v>
      </c>
      <c r="J35" s="574"/>
      <c r="K35" s="1170">
        <f t="shared" si="3"/>
        <v>684</v>
      </c>
      <c r="L35" s="1170">
        <f t="shared" si="4"/>
        <v>0</v>
      </c>
    </row>
    <row r="36" spans="1:12" ht="24.95" customHeight="1">
      <c r="A36" s="1696"/>
      <c r="B36" s="575">
        <v>2015</v>
      </c>
      <c r="C36" s="417">
        <f t="shared" si="2"/>
        <v>717</v>
      </c>
      <c r="D36" s="572">
        <v>59</v>
      </c>
      <c r="E36" s="572">
        <v>232</v>
      </c>
      <c r="F36" s="572">
        <v>2</v>
      </c>
      <c r="G36" s="572">
        <v>41</v>
      </c>
      <c r="H36" s="572">
        <v>31</v>
      </c>
      <c r="I36" s="573">
        <v>352</v>
      </c>
      <c r="J36" s="574"/>
      <c r="K36" s="1170">
        <f t="shared" si="3"/>
        <v>717</v>
      </c>
      <c r="L36" s="1170">
        <f t="shared" si="4"/>
        <v>0</v>
      </c>
    </row>
    <row r="37" spans="1:12" ht="24.95" customHeight="1">
      <c r="A37" s="1696" t="s">
        <v>857</v>
      </c>
      <c r="B37" s="571">
        <v>2016</v>
      </c>
      <c r="C37" s="417">
        <f t="shared" ref="C37" si="6">SUM(D37:I37)</f>
        <v>904</v>
      </c>
      <c r="D37" s="572">
        <v>81</v>
      </c>
      <c r="E37" s="572">
        <v>313</v>
      </c>
      <c r="F37" s="572">
        <v>3</v>
      </c>
      <c r="G37" s="572">
        <v>32</v>
      </c>
      <c r="H37" s="572">
        <v>35</v>
      </c>
      <c r="I37" s="573">
        <v>440</v>
      </c>
      <c r="J37" s="574"/>
      <c r="K37" s="1170">
        <f t="shared" si="3"/>
        <v>904</v>
      </c>
      <c r="L37" s="1170">
        <f t="shared" si="4"/>
        <v>0</v>
      </c>
    </row>
    <row r="38" spans="1:12" ht="24.95" customHeight="1">
      <c r="A38" s="1696"/>
      <c r="B38" s="575">
        <v>2015</v>
      </c>
      <c r="C38" s="417">
        <f t="shared" si="2"/>
        <v>904</v>
      </c>
      <c r="D38" s="572">
        <v>81</v>
      </c>
      <c r="E38" s="572">
        <v>313</v>
      </c>
      <c r="F38" s="572">
        <v>3</v>
      </c>
      <c r="G38" s="572">
        <v>32</v>
      </c>
      <c r="H38" s="572">
        <v>35</v>
      </c>
      <c r="I38" s="573">
        <v>440</v>
      </c>
      <c r="J38" s="574"/>
      <c r="K38" s="1170">
        <f t="shared" si="3"/>
        <v>904</v>
      </c>
      <c r="L38" s="1170">
        <f t="shared" si="4"/>
        <v>0</v>
      </c>
    </row>
    <row r="39" spans="1:12" ht="24.95" customHeight="1">
      <c r="A39" s="1696" t="s">
        <v>838</v>
      </c>
      <c r="B39" s="571">
        <v>2016</v>
      </c>
      <c r="C39" s="417">
        <v>389</v>
      </c>
      <c r="D39" s="572">
        <v>55</v>
      </c>
      <c r="E39" s="572">
        <v>216</v>
      </c>
      <c r="F39" s="572">
        <v>2</v>
      </c>
      <c r="G39" s="572">
        <v>10</v>
      </c>
      <c r="H39" s="572">
        <v>2</v>
      </c>
      <c r="I39" s="573">
        <v>104</v>
      </c>
      <c r="J39" s="574"/>
      <c r="K39" s="1170">
        <f t="shared" si="3"/>
        <v>389</v>
      </c>
      <c r="L39" s="1170">
        <f t="shared" si="4"/>
        <v>0</v>
      </c>
    </row>
    <row r="40" spans="1:12" ht="24.95" customHeight="1">
      <c r="A40" s="1696"/>
      <c r="B40" s="575">
        <v>2015</v>
      </c>
      <c r="C40" s="417">
        <f t="shared" si="2"/>
        <v>301</v>
      </c>
      <c r="D40" s="572">
        <v>55</v>
      </c>
      <c r="E40" s="572">
        <v>211</v>
      </c>
      <c r="F40" s="572">
        <v>2</v>
      </c>
      <c r="G40" s="572">
        <v>17</v>
      </c>
      <c r="H40" s="572">
        <v>2</v>
      </c>
      <c r="I40" s="573">
        <v>14</v>
      </c>
      <c r="J40" s="574"/>
      <c r="K40" s="1170">
        <f t="shared" si="3"/>
        <v>301</v>
      </c>
      <c r="L40" s="1170">
        <f t="shared" si="4"/>
        <v>0</v>
      </c>
    </row>
    <row r="41" spans="1:12" ht="24.95" customHeight="1">
      <c r="A41" s="1696" t="s">
        <v>717</v>
      </c>
      <c r="B41" s="571">
        <v>2016</v>
      </c>
      <c r="C41" s="572">
        <v>371</v>
      </c>
      <c r="D41" s="572">
        <v>52</v>
      </c>
      <c r="E41" s="572">
        <v>112</v>
      </c>
      <c r="F41" s="572"/>
      <c r="G41" s="572">
        <v>3</v>
      </c>
      <c r="H41" s="572">
        <v>21</v>
      </c>
      <c r="I41" s="573">
        <v>183</v>
      </c>
      <c r="J41" s="574"/>
      <c r="K41" s="1170">
        <f t="shared" si="3"/>
        <v>371</v>
      </c>
      <c r="L41" s="1170">
        <f t="shared" si="4"/>
        <v>0</v>
      </c>
    </row>
    <row r="42" spans="1:12" ht="24.95" customHeight="1">
      <c r="A42" s="1696"/>
      <c r="B42" s="575">
        <v>2015</v>
      </c>
      <c r="C42" s="417">
        <f t="shared" si="2"/>
        <v>370</v>
      </c>
      <c r="D42" s="572">
        <v>52</v>
      </c>
      <c r="E42" s="572">
        <v>111</v>
      </c>
      <c r="F42" s="572"/>
      <c r="G42" s="572">
        <v>3</v>
      </c>
      <c r="H42" s="572">
        <v>21</v>
      </c>
      <c r="I42" s="573">
        <v>183</v>
      </c>
      <c r="J42" s="574"/>
      <c r="K42" s="1170">
        <f t="shared" si="3"/>
        <v>370</v>
      </c>
      <c r="L42" s="1170">
        <f t="shared" si="4"/>
        <v>0</v>
      </c>
    </row>
    <row r="43" spans="1:12" ht="24.95" customHeight="1">
      <c r="A43" s="1696" t="s">
        <v>477</v>
      </c>
      <c r="B43" s="571">
        <v>2016</v>
      </c>
      <c r="C43" s="572">
        <v>512</v>
      </c>
      <c r="D43" s="572">
        <v>43</v>
      </c>
      <c r="E43" s="572">
        <v>180</v>
      </c>
      <c r="F43" s="572">
        <v>7</v>
      </c>
      <c r="G43" s="572">
        <v>7</v>
      </c>
      <c r="H43" s="572">
        <v>12</v>
      </c>
      <c r="I43" s="573">
        <v>263</v>
      </c>
      <c r="J43" s="574"/>
      <c r="K43" s="1170">
        <f t="shared" si="3"/>
        <v>512</v>
      </c>
      <c r="L43" s="1170">
        <f t="shared" si="4"/>
        <v>0</v>
      </c>
    </row>
    <row r="44" spans="1:12" ht="24.95" customHeight="1">
      <c r="A44" s="1696"/>
      <c r="B44" s="575">
        <v>2015</v>
      </c>
      <c r="C44" s="417">
        <f t="shared" si="2"/>
        <v>509</v>
      </c>
      <c r="D44" s="572">
        <v>43</v>
      </c>
      <c r="E44" s="572">
        <v>177</v>
      </c>
      <c r="F44" s="572">
        <v>7</v>
      </c>
      <c r="G44" s="572">
        <v>7</v>
      </c>
      <c r="H44" s="572">
        <v>12</v>
      </c>
      <c r="I44" s="573">
        <v>263</v>
      </c>
      <c r="J44" s="574"/>
      <c r="K44" s="1170">
        <f t="shared" si="3"/>
        <v>509</v>
      </c>
      <c r="L44" s="1170">
        <f t="shared" si="4"/>
        <v>0</v>
      </c>
    </row>
    <row r="45" spans="1:12" ht="24.95" customHeight="1">
      <c r="A45" s="1696" t="s">
        <v>841</v>
      </c>
      <c r="B45" s="571">
        <v>2016</v>
      </c>
      <c r="C45" s="572">
        <v>504</v>
      </c>
      <c r="D45" s="572">
        <v>84</v>
      </c>
      <c r="E45" s="572">
        <v>162</v>
      </c>
      <c r="F45" s="572">
        <v>2</v>
      </c>
      <c r="G45" s="572">
        <v>8</v>
      </c>
      <c r="H45" s="572">
        <v>11</v>
      </c>
      <c r="I45" s="573">
        <v>237</v>
      </c>
      <c r="J45" s="574"/>
      <c r="K45" s="1170">
        <f t="shared" si="3"/>
        <v>504</v>
      </c>
      <c r="L45" s="1170">
        <f t="shared" si="4"/>
        <v>0</v>
      </c>
    </row>
    <row r="46" spans="1:12" ht="24.95" customHeight="1">
      <c r="A46" s="1696"/>
      <c r="B46" s="575">
        <v>2015</v>
      </c>
      <c r="C46" s="417">
        <f t="shared" si="2"/>
        <v>503</v>
      </c>
      <c r="D46" s="572">
        <v>82</v>
      </c>
      <c r="E46" s="572">
        <v>158</v>
      </c>
      <c r="F46" s="572">
        <v>2</v>
      </c>
      <c r="G46" s="572">
        <v>7</v>
      </c>
      <c r="H46" s="572">
        <v>12</v>
      </c>
      <c r="I46" s="573">
        <v>242</v>
      </c>
      <c r="J46" s="574"/>
      <c r="K46" s="1170">
        <f t="shared" si="3"/>
        <v>503</v>
      </c>
      <c r="L46" s="1170">
        <f t="shared" si="4"/>
        <v>0</v>
      </c>
    </row>
    <row r="47" spans="1:12" ht="24.95" customHeight="1">
      <c r="A47" s="1696" t="s">
        <v>928</v>
      </c>
      <c r="B47" s="571">
        <v>2016</v>
      </c>
      <c r="C47" s="572">
        <v>126</v>
      </c>
      <c r="D47" s="572">
        <v>51</v>
      </c>
      <c r="E47" s="572">
        <v>58</v>
      </c>
      <c r="F47" s="572">
        <v>2</v>
      </c>
      <c r="G47" s="572">
        <v>5</v>
      </c>
      <c r="H47" s="572">
        <v>1</v>
      </c>
      <c r="I47" s="573">
        <v>9</v>
      </c>
      <c r="J47" s="574"/>
      <c r="K47" s="1170">
        <f t="shared" si="3"/>
        <v>126</v>
      </c>
      <c r="L47" s="1170">
        <f t="shared" si="4"/>
        <v>0</v>
      </c>
    </row>
    <row r="48" spans="1:12" ht="24.95" customHeight="1">
      <c r="A48" s="1696"/>
      <c r="B48" s="575">
        <v>2015</v>
      </c>
      <c r="C48" s="417">
        <f t="shared" si="2"/>
        <v>126</v>
      </c>
      <c r="D48" s="572">
        <v>51</v>
      </c>
      <c r="E48" s="572">
        <v>58</v>
      </c>
      <c r="F48" s="572">
        <v>2</v>
      </c>
      <c r="G48" s="572">
        <v>5</v>
      </c>
      <c r="H48" s="572">
        <v>1</v>
      </c>
      <c r="I48" s="573">
        <v>9</v>
      </c>
      <c r="J48" s="574"/>
      <c r="K48" s="1170">
        <f t="shared" si="3"/>
        <v>126</v>
      </c>
      <c r="L48" s="1170">
        <f t="shared" si="4"/>
        <v>0</v>
      </c>
    </row>
    <row r="49" spans="1:12" ht="24.95" customHeight="1">
      <c r="A49" s="1696" t="s">
        <v>638</v>
      </c>
      <c r="B49" s="571">
        <v>2016</v>
      </c>
      <c r="C49" s="417">
        <v>540</v>
      </c>
      <c r="D49" s="572">
        <v>54</v>
      </c>
      <c r="E49" s="572">
        <v>275</v>
      </c>
      <c r="F49" s="572">
        <v>1</v>
      </c>
      <c r="G49" s="572">
        <v>2</v>
      </c>
      <c r="H49" s="572">
        <v>7</v>
      </c>
      <c r="I49" s="573">
        <v>201</v>
      </c>
      <c r="J49" s="574"/>
      <c r="K49" s="1170">
        <f t="shared" si="3"/>
        <v>540</v>
      </c>
      <c r="L49" s="1170">
        <f t="shared" si="4"/>
        <v>0</v>
      </c>
    </row>
    <row r="50" spans="1:12" ht="116.25" customHeight="1">
      <c r="A50" s="1696"/>
      <c r="B50" s="575">
        <v>2015</v>
      </c>
      <c r="C50" s="78">
        <v>524</v>
      </c>
      <c r="D50" s="576">
        <v>53</v>
      </c>
      <c r="E50" s="576">
        <v>275</v>
      </c>
      <c r="F50" s="576">
        <v>1</v>
      </c>
      <c r="G50" s="576">
        <v>1</v>
      </c>
      <c r="H50" s="576">
        <v>7</v>
      </c>
      <c r="I50" s="1174">
        <v>187</v>
      </c>
      <c r="J50" s="1175" t="s">
        <v>858</v>
      </c>
      <c r="K50" s="1170">
        <f t="shared" si="3"/>
        <v>524</v>
      </c>
      <c r="L50" s="1170">
        <f t="shared" si="4"/>
        <v>0</v>
      </c>
    </row>
    <row r="51" spans="1:12" ht="24.95" customHeight="1">
      <c r="A51" s="1696" t="s">
        <v>722</v>
      </c>
      <c r="B51" s="571">
        <v>2016</v>
      </c>
      <c r="C51" s="572">
        <v>630</v>
      </c>
      <c r="D51" s="572">
        <v>81</v>
      </c>
      <c r="E51" s="572">
        <v>272</v>
      </c>
      <c r="F51" s="572">
        <v>4</v>
      </c>
      <c r="G51" s="572">
        <v>26</v>
      </c>
      <c r="H51" s="572">
        <v>9</v>
      </c>
      <c r="I51" s="573">
        <v>238</v>
      </c>
      <c r="J51" s="574"/>
      <c r="K51" s="1170">
        <f t="shared" si="3"/>
        <v>630</v>
      </c>
      <c r="L51" s="1170">
        <f t="shared" si="4"/>
        <v>0</v>
      </c>
    </row>
    <row r="52" spans="1:12" ht="24.95" customHeight="1">
      <c r="A52" s="1696"/>
      <c r="B52" s="575">
        <v>2015</v>
      </c>
      <c r="C52" s="417">
        <f t="shared" si="2"/>
        <v>635</v>
      </c>
      <c r="D52" s="572">
        <v>81</v>
      </c>
      <c r="E52" s="572">
        <v>270</v>
      </c>
      <c r="F52" s="572">
        <v>4</v>
      </c>
      <c r="G52" s="572">
        <v>26</v>
      </c>
      <c r="H52" s="572">
        <v>10</v>
      </c>
      <c r="I52" s="573">
        <v>244</v>
      </c>
      <c r="J52" s="574"/>
      <c r="K52" s="1170">
        <f t="shared" si="3"/>
        <v>635</v>
      </c>
      <c r="L52" s="1170">
        <f t="shared" si="4"/>
        <v>0</v>
      </c>
    </row>
    <row r="53" spans="1:12" ht="24.95" customHeight="1">
      <c r="A53" s="1696" t="s">
        <v>639</v>
      </c>
      <c r="B53" s="571">
        <v>2016</v>
      </c>
      <c r="C53" s="572">
        <v>919</v>
      </c>
      <c r="D53" s="572">
        <v>87</v>
      </c>
      <c r="E53" s="572">
        <v>323</v>
      </c>
      <c r="F53" s="572">
        <v>2</v>
      </c>
      <c r="G53" s="572">
        <v>11</v>
      </c>
      <c r="H53" s="572">
        <v>21</v>
      </c>
      <c r="I53" s="573">
        <v>475</v>
      </c>
      <c r="J53" s="574"/>
      <c r="K53" s="1170">
        <f t="shared" si="3"/>
        <v>919</v>
      </c>
      <c r="L53" s="1170">
        <f t="shared" si="4"/>
        <v>0</v>
      </c>
    </row>
    <row r="54" spans="1:12" ht="24.95" customHeight="1">
      <c r="A54" s="1696"/>
      <c r="B54" s="575">
        <v>2015</v>
      </c>
      <c r="C54" s="417">
        <f t="shared" si="2"/>
        <v>914</v>
      </c>
      <c r="D54" s="572">
        <v>85</v>
      </c>
      <c r="E54" s="572">
        <v>320</v>
      </c>
      <c r="F54" s="572">
        <v>2</v>
      </c>
      <c r="G54" s="572">
        <v>11</v>
      </c>
      <c r="H54" s="572">
        <v>21</v>
      </c>
      <c r="I54" s="573">
        <v>475</v>
      </c>
      <c r="J54" s="574"/>
      <c r="K54" s="1170">
        <f t="shared" si="3"/>
        <v>914</v>
      </c>
      <c r="L54" s="1170">
        <f t="shared" si="4"/>
        <v>0</v>
      </c>
    </row>
    <row r="55" spans="1:12" ht="24.95" customHeight="1">
      <c r="A55" s="1696" t="s">
        <v>724</v>
      </c>
      <c r="B55" s="571">
        <v>2016</v>
      </c>
      <c r="C55" s="1176">
        <v>577</v>
      </c>
      <c r="D55" s="1176">
        <v>56</v>
      </c>
      <c r="E55" s="1176">
        <v>247</v>
      </c>
      <c r="F55" s="1176">
        <v>3</v>
      </c>
      <c r="G55" s="1176">
        <v>5</v>
      </c>
      <c r="H55" s="1176">
        <v>7</v>
      </c>
      <c r="I55" s="1176">
        <v>259</v>
      </c>
      <c r="J55" s="574"/>
      <c r="K55" s="1170">
        <f t="shared" si="3"/>
        <v>577</v>
      </c>
      <c r="L55" s="1170">
        <f t="shared" si="4"/>
        <v>0</v>
      </c>
    </row>
    <row r="56" spans="1:12" ht="24.95" customHeight="1" thickBot="1">
      <c r="A56" s="1697"/>
      <c r="B56" s="577">
        <v>2015</v>
      </c>
      <c r="C56" s="417">
        <f t="shared" si="2"/>
        <v>566</v>
      </c>
      <c r="D56" s="578">
        <v>56</v>
      </c>
      <c r="E56" s="578">
        <v>244</v>
      </c>
      <c r="F56" s="578">
        <v>3</v>
      </c>
      <c r="G56" s="578">
        <v>5</v>
      </c>
      <c r="H56" s="578">
        <v>7</v>
      </c>
      <c r="I56" s="579">
        <v>251</v>
      </c>
      <c r="J56" s="574"/>
      <c r="K56" s="1170">
        <f t="shared" si="3"/>
        <v>566</v>
      </c>
      <c r="L56" s="1170">
        <f t="shared" si="4"/>
        <v>0</v>
      </c>
    </row>
  </sheetData>
  <sheetProtection formatCells="0" formatColumns="0" formatRows="0" insertColumns="0" insertRows="0" insertHyperlinks="0" deleteColumns="0" deleteRows="0" sort="0" autoFilter="0" pivotTables="0"/>
  <mergeCells count="27">
    <mergeCell ref="A55:A56"/>
    <mergeCell ref="A4:B4"/>
    <mergeCell ref="A53:A54"/>
    <mergeCell ref="A5:A6"/>
    <mergeCell ref="A7:A8"/>
    <mergeCell ref="A9:A10"/>
    <mergeCell ref="A27:A28"/>
    <mergeCell ref="A29:A30"/>
    <mergeCell ref="A47:A48"/>
    <mergeCell ref="A49:A50"/>
    <mergeCell ref="A43:A44"/>
    <mergeCell ref="A45:A46"/>
    <mergeCell ref="A39:A40"/>
    <mergeCell ref="A41:A42"/>
    <mergeCell ref="A35:A36"/>
    <mergeCell ref="A51:A52"/>
    <mergeCell ref="A37:A38"/>
    <mergeCell ref="A31:A32"/>
    <mergeCell ref="A33:A34"/>
    <mergeCell ref="A11:A12"/>
    <mergeCell ref="A13:A14"/>
    <mergeCell ref="A15:A16"/>
    <mergeCell ref="A17:A18"/>
    <mergeCell ref="A19:A20"/>
    <mergeCell ref="A21:A22"/>
    <mergeCell ref="A23:A24"/>
    <mergeCell ref="A25:A26"/>
  </mergeCells>
  <phoneticPr fontId="16" type="noConversion"/>
  <pageMargins left="0.7" right="0.7" top="0.75" bottom="0.75" header="0.3" footer="0.3"/>
  <pageSetup paperSize="9" scale="74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1"/>
  <sheetViews>
    <sheetView view="pageBreakPreview" zoomScale="85" zoomScaleNormal="100" zoomScaleSheetLayoutView="85" workbookViewId="0">
      <pane ySplit="3" topLeftCell="A28" activePane="bottomLeft" state="frozen"/>
      <selection activeCell="F1048544" sqref="F1048544"/>
      <selection pane="bottomLeft" activeCell="D37" sqref="D37"/>
    </sheetView>
  </sheetViews>
  <sheetFormatPr defaultRowHeight="13.5"/>
  <cols>
    <col min="1" max="1" width="6.6640625" style="70" customWidth="1"/>
    <col min="2" max="2" width="7.77734375" style="183" customWidth="1"/>
    <col min="3" max="3" width="22" style="184" bestFit="1" customWidth="1"/>
    <col min="4" max="4" width="12.44140625" style="184" bestFit="1" customWidth="1"/>
    <col min="5" max="5" width="19.77734375" style="185" bestFit="1" customWidth="1"/>
    <col min="6" max="6" width="15" style="185" bestFit="1" customWidth="1"/>
    <col min="7" max="7" width="13.21875" style="185" customWidth="1"/>
    <col min="8" max="16384" width="8.88671875" style="60"/>
  </cols>
  <sheetData>
    <row r="1" spans="1:7" s="19" customFormat="1" ht="24.75" customHeight="1">
      <c r="A1" s="39" t="s">
        <v>266</v>
      </c>
      <c r="B1" s="39"/>
      <c r="C1" s="39"/>
      <c r="D1" s="39"/>
      <c r="E1" s="39"/>
      <c r="F1" s="39"/>
      <c r="G1" s="39"/>
    </row>
    <row r="2" spans="1:7" s="19" customFormat="1" ht="14.25" thickBot="1">
      <c r="A2" s="31"/>
      <c r="B2" s="15"/>
      <c r="C2" s="178"/>
      <c r="D2" s="178"/>
      <c r="E2" s="179"/>
      <c r="F2" s="179"/>
      <c r="G2" s="179"/>
    </row>
    <row r="3" spans="1:7" s="19" customFormat="1" ht="27">
      <c r="A3" s="190" t="s">
        <v>183</v>
      </c>
      <c r="B3" s="180" t="s">
        <v>25</v>
      </c>
      <c r="C3" s="180" t="s">
        <v>267</v>
      </c>
      <c r="D3" s="180" t="s">
        <v>268</v>
      </c>
      <c r="E3" s="180" t="s">
        <v>269</v>
      </c>
      <c r="F3" s="180" t="s">
        <v>270</v>
      </c>
      <c r="G3" s="181" t="s">
        <v>271</v>
      </c>
    </row>
    <row r="4" spans="1:7" s="20" customFormat="1" ht="20.100000000000001" customHeight="1">
      <c r="A4" s="1713" t="s">
        <v>272</v>
      </c>
      <c r="B4" s="1714"/>
      <c r="C4" s="1715" t="s">
        <v>972</v>
      </c>
      <c r="D4" s="1716"/>
      <c r="E4" s="346"/>
      <c r="F4" s="346"/>
      <c r="G4" s="448"/>
    </row>
    <row r="5" spans="1:7" s="11" customFormat="1" ht="18" customHeight="1">
      <c r="A5" s="1717" t="s">
        <v>970</v>
      </c>
      <c r="B5" s="449" t="s">
        <v>185</v>
      </c>
      <c r="C5" s="434" t="s">
        <v>273</v>
      </c>
      <c r="D5" s="434">
        <v>64</v>
      </c>
      <c r="E5" s="434" t="s">
        <v>274</v>
      </c>
      <c r="F5" s="449" t="s">
        <v>275</v>
      </c>
      <c r="G5" s="450"/>
    </row>
    <row r="6" spans="1:7" s="69" customFormat="1" ht="18" customHeight="1">
      <c r="A6" s="1563"/>
      <c r="B6" s="1701" t="s">
        <v>276</v>
      </c>
      <c r="C6" s="434" t="s">
        <v>277</v>
      </c>
      <c r="D6" s="434">
        <v>64.7</v>
      </c>
      <c r="E6" s="434" t="s">
        <v>274</v>
      </c>
      <c r="F6" s="415" t="s">
        <v>275</v>
      </c>
      <c r="G6" s="451"/>
    </row>
    <row r="7" spans="1:7" s="69" customFormat="1" ht="18" customHeight="1">
      <c r="A7" s="1563"/>
      <c r="B7" s="1702"/>
      <c r="C7" s="434" t="s">
        <v>278</v>
      </c>
      <c r="D7" s="434">
        <v>59.5</v>
      </c>
      <c r="E7" s="434" t="s">
        <v>274</v>
      </c>
      <c r="F7" s="415" t="s">
        <v>275</v>
      </c>
      <c r="G7" s="450"/>
    </row>
    <row r="8" spans="1:7" s="69" customFormat="1" ht="18" customHeight="1">
      <c r="A8" s="1563"/>
      <c r="B8" s="1703"/>
      <c r="C8" s="434" t="s">
        <v>279</v>
      </c>
      <c r="D8" s="434">
        <v>62.2</v>
      </c>
      <c r="E8" s="434" t="s">
        <v>274</v>
      </c>
      <c r="F8" s="415" t="s">
        <v>275</v>
      </c>
      <c r="G8" s="451"/>
    </row>
    <row r="9" spans="1:7" s="69" customFormat="1" ht="18" customHeight="1">
      <c r="A9" s="1563"/>
      <c r="B9" s="1701" t="s">
        <v>280</v>
      </c>
      <c r="C9" s="434" t="s">
        <v>281</v>
      </c>
      <c r="D9" s="434">
        <v>62</v>
      </c>
      <c r="E9" s="434" t="s">
        <v>274</v>
      </c>
      <c r="F9" s="415" t="s">
        <v>275</v>
      </c>
      <c r="G9" s="450"/>
    </row>
    <row r="10" spans="1:7" s="69" customFormat="1" ht="18" customHeight="1">
      <c r="A10" s="1563"/>
      <c r="B10" s="1702"/>
      <c r="C10" s="434" t="s">
        <v>282</v>
      </c>
      <c r="D10" s="434">
        <v>62</v>
      </c>
      <c r="E10" s="434" t="s">
        <v>274</v>
      </c>
      <c r="F10" s="415" t="s">
        <v>275</v>
      </c>
      <c r="G10" s="451"/>
    </row>
    <row r="11" spans="1:7" s="69" customFormat="1" ht="18" customHeight="1">
      <c r="A11" s="1563"/>
      <c r="B11" s="1702"/>
      <c r="C11" s="434" t="s">
        <v>283</v>
      </c>
      <c r="D11" s="434">
        <v>57</v>
      </c>
      <c r="E11" s="434" t="s">
        <v>274</v>
      </c>
      <c r="F11" s="415" t="s">
        <v>275</v>
      </c>
      <c r="G11" s="450"/>
    </row>
    <row r="12" spans="1:7" s="69" customFormat="1" ht="18" customHeight="1">
      <c r="A12" s="1563"/>
      <c r="B12" s="1702"/>
      <c r="C12" s="434" t="s">
        <v>284</v>
      </c>
      <c r="D12" s="434">
        <v>63</v>
      </c>
      <c r="E12" s="434" t="s">
        <v>274</v>
      </c>
      <c r="F12" s="415" t="s">
        <v>275</v>
      </c>
      <c r="G12" s="451"/>
    </row>
    <row r="13" spans="1:7" s="69" customFormat="1" ht="18" customHeight="1">
      <c r="A13" s="1563"/>
      <c r="B13" s="1702"/>
      <c r="C13" s="434" t="s">
        <v>285</v>
      </c>
      <c r="D13" s="434">
        <v>56</v>
      </c>
      <c r="E13" s="434" t="s">
        <v>274</v>
      </c>
      <c r="F13" s="415" t="s">
        <v>275</v>
      </c>
      <c r="G13" s="450"/>
    </row>
    <row r="14" spans="1:7" s="69" customFormat="1" ht="18" customHeight="1">
      <c r="A14" s="1563"/>
      <c r="B14" s="1702"/>
      <c r="C14" s="434" t="s">
        <v>286</v>
      </c>
      <c r="D14" s="434">
        <v>62</v>
      </c>
      <c r="E14" s="434" t="s">
        <v>274</v>
      </c>
      <c r="F14" s="415" t="s">
        <v>275</v>
      </c>
      <c r="G14" s="451"/>
    </row>
    <row r="15" spans="1:7" s="69" customFormat="1" ht="18" customHeight="1">
      <c r="A15" s="1563"/>
      <c r="B15" s="1703"/>
      <c r="C15" s="434" t="s">
        <v>287</v>
      </c>
      <c r="D15" s="434">
        <v>64</v>
      </c>
      <c r="E15" s="434" t="s">
        <v>274</v>
      </c>
      <c r="F15" s="415" t="s">
        <v>275</v>
      </c>
      <c r="G15" s="450"/>
    </row>
    <row r="16" spans="1:7" s="69" customFormat="1" ht="18" customHeight="1">
      <c r="A16" s="1563"/>
      <c r="B16" s="1701" t="s">
        <v>172</v>
      </c>
      <c r="C16" s="434" t="s">
        <v>288</v>
      </c>
      <c r="D16" s="434">
        <v>62.4</v>
      </c>
      <c r="E16" s="434" t="s">
        <v>274</v>
      </c>
      <c r="F16" s="415" t="s">
        <v>275</v>
      </c>
      <c r="G16" s="451"/>
    </row>
    <row r="17" spans="1:7" s="69" customFormat="1" ht="18" customHeight="1">
      <c r="A17" s="1563"/>
      <c r="B17" s="1702"/>
      <c r="C17" s="434" t="s">
        <v>289</v>
      </c>
      <c r="D17" s="434">
        <v>63.8</v>
      </c>
      <c r="E17" s="434" t="s">
        <v>274</v>
      </c>
      <c r="F17" s="415" t="s">
        <v>275</v>
      </c>
      <c r="G17" s="450"/>
    </row>
    <row r="18" spans="1:7" s="69" customFormat="1" ht="18" customHeight="1">
      <c r="A18" s="1563"/>
      <c r="B18" s="1702"/>
      <c r="C18" s="434" t="s">
        <v>290</v>
      </c>
      <c r="D18" s="434">
        <v>64.3</v>
      </c>
      <c r="E18" s="434" t="s">
        <v>274</v>
      </c>
      <c r="F18" s="415" t="s">
        <v>275</v>
      </c>
      <c r="G18" s="451"/>
    </row>
    <row r="19" spans="1:7" s="69" customFormat="1" ht="18" customHeight="1">
      <c r="A19" s="1563"/>
      <c r="B19" s="1702"/>
      <c r="C19" s="434" t="s">
        <v>291</v>
      </c>
      <c r="D19" s="434">
        <v>63.5</v>
      </c>
      <c r="E19" s="434" t="s">
        <v>274</v>
      </c>
      <c r="F19" s="415" t="s">
        <v>275</v>
      </c>
      <c r="G19" s="450"/>
    </row>
    <row r="20" spans="1:7" s="69" customFormat="1" ht="18" customHeight="1">
      <c r="A20" s="1563"/>
      <c r="B20" s="1702"/>
      <c r="C20" s="434" t="s">
        <v>292</v>
      </c>
      <c r="D20" s="434">
        <v>62.8</v>
      </c>
      <c r="E20" s="434" t="s">
        <v>274</v>
      </c>
      <c r="F20" s="415" t="s">
        <v>275</v>
      </c>
      <c r="G20" s="451"/>
    </row>
    <row r="21" spans="1:7" s="69" customFormat="1" ht="18" customHeight="1">
      <c r="A21" s="1563"/>
      <c r="B21" s="1702"/>
      <c r="C21" s="434" t="s">
        <v>293</v>
      </c>
      <c r="D21" s="434">
        <v>63.5</v>
      </c>
      <c r="E21" s="434" t="s">
        <v>274</v>
      </c>
      <c r="F21" s="415" t="s">
        <v>275</v>
      </c>
      <c r="G21" s="450"/>
    </row>
    <row r="22" spans="1:7" s="69" customFormat="1" ht="18" customHeight="1">
      <c r="A22" s="1563"/>
      <c r="B22" s="1702"/>
      <c r="C22" s="434" t="s">
        <v>294</v>
      </c>
      <c r="D22" s="434">
        <v>63.6</v>
      </c>
      <c r="E22" s="434" t="s">
        <v>274</v>
      </c>
      <c r="F22" s="415" t="s">
        <v>275</v>
      </c>
      <c r="G22" s="451"/>
    </row>
    <row r="23" spans="1:7" s="69" customFormat="1" ht="18" customHeight="1">
      <c r="A23" s="1563"/>
      <c r="B23" s="1702"/>
      <c r="C23" s="434" t="s">
        <v>295</v>
      </c>
      <c r="D23" s="434">
        <v>63</v>
      </c>
      <c r="E23" s="434" t="s">
        <v>274</v>
      </c>
      <c r="F23" s="415" t="s">
        <v>275</v>
      </c>
      <c r="G23" s="450"/>
    </row>
    <row r="24" spans="1:7" s="69" customFormat="1" ht="18" customHeight="1">
      <c r="A24" s="1563"/>
      <c r="B24" s="1702"/>
      <c r="C24" s="434" t="s">
        <v>296</v>
      </c>
      <c r="D24" s="434">
        <v>62</v>
      </c>
      <c r="E24" s="434" t="s">
        <v>274</v>
      </c>
      <c r="F24" s="415" t="s">
        <v>275</v>
      </c>
      <c r="G24" s="451"/>
    </row>
    <row r="25" spans="1:7" s="69" customFormat="1" ht="18" customHeight="1">
      <c r="A25" s="1563"/>
      <c r="B25" s="1702"/>
      <c r="C25" s="434" t="s">
        <v>297</v>
      </c>
      <c r="D25" s="434">
        <v>61</v>
      </c>
      <c r="E25" s="434" t="s">
        <v>274</v>
      </c>
      <c r="F25" s="415" t="s">
        <v>275</v>
      </c>
      <c r="G25" s="450"/>
    </row>
    <row r="26" spans="1:7" s="69" customFormat="1" ht="18" customHeight="1">
      <c r="A26" s="1563"/>
      <c r="B26" s="1703"/>
      <c r="C26" s="434" t="s">
        <v>298</v>
      </c>
      <c r="D26" s="434">
        <v>64.2</v>
      </c>
      <c r="E26" s="434" t="s">
        <v>274</v>
      </c>
      <c r="F26" s="415" t="s">
        <v>275</v>
      </c>
      <c r="G26" s="451"/>
    </row>
    <row r="27" spans="1:7" s="69" customFormat="1" ht="18" customHeight="1">
      <c r="A27" s="1563"/>
      <c r="B27" s="1701" t="s">
        <v>299</v>
      </c>
      <c r="C27" s="434" t="s">
        <v>300</v>
      </c>
      <c r="D27" s="434">
        <v>66.3</v>
      </c>
      <c r="E27" s="434" t="s">
        <v>274</v>
      </c>
      <c r="F27" s="415" t="s">
        <v>275</v>
      </c>
      <c r="G27" s="450"/>
    </row>
    <row r="28" spans="1:7" s="69" customFormat="1" ht="18" customHeight="1">
      <c r="A28" s="1563"/>
      <c r="B28" s="1702"/>
      <c r="C28" s="434" t="s">
        <v>301</v>
      </c>
      <c r="D28" s="434">
        <v>62.6</v>
      </c>
      <c r="E28" s="434" t="s">
        <v>274</v>
      </c>
      <c r="F28" s="415" t="s">
        <v>275</v>
      </c>
      <c r="G28" s="451"/>
    </row>
    <row r="29" spans="1:7" s="69" customFormat="1" ht="18" customHeight="1">
      <c r="A29" s="1563"/>
      <c r="B29" s="1702"/>
      <c r="C29" s="434" t="s">
        <v>302</v>
      </c>
      <c r="D29" s="434">
        <v>56.9</v>
      </c>
      <c r="E29" s="434" t="s">
        <v>274</v>
      </c>
      <c r="F29" s="415" t="s">
        <v>275</v>
      </c>
      <c r="G29" s="450"/>
    </row>
    <row r="30" spans="1:7" s="69" customFormat="1" ht="18" customHeight="1">
      <c r="A30" s="1563"/>
      <c r="B30" s="1702"/>
      <c r="C30" s="434" t="s">
        <v>303</v>
      </c>
      <c r="D30" s="434">
        <v>61.7</v>
      </c>
      <c r="E30" s="434" t="s">
        <v>274</v>
      </c>
      <c r="F30" s="415" t="s">
        <v>275</v>
      </c>
      <c r="G30" s="451"/>
    </row>
    <row r="31" spans="1:7" s="69" customFormat="1" ht="18" customHeight="1">
      <c r="A31" s="1563"/>
      <c r="B31" s="1702"/>
      <c r="C31" s="434" t="s">
        <v>304</v>
      </c>
      <c r="D31" s="434">
        <v>61.2</v>
      </c>
      <c r="E31" s="434" t="s">
        <v>274</v>
      </c>
      <c r="F31" s="415" t="s">
        <v>275</v>
      </c>
      <c r="G31" s="450"/>
    </row>
    <row r="32" spans="1:7" s="69" customFormat="1" ht="18" customHeight="1">
      <c r="A32" s="1563"/>
      <c r="B32" s="1702"/>
      <c r="C32" s="434" t="s">
        <v>305</v>
      </c>
      <c r="D32" s="434">
        <v>58.4</v>
      </c>
      <c r="E32" s="434" t="s">
        <v>274</v>
      </c>
      <c r="F32" s="415" t="s">
        <v>275</v>
      </c>
      <c r="G32" s="451"/>
    </row>
    <row r="33" spans="1:7" s="69" customFormat="1" ht="18" customHeight="1">
      <c r="A33" s="1563"/>
      <c r="B33" s="1703"/>
      <c r="C33" s="434" t="s">
        <v>306</v>
      </c>
      <c r="D33" s="434">
        <v>58.9</v>
      </c>
      <c r="E33" s="434" t="s">
        <v>274</v>
      </c>
      <c r="F33" s="415" t="s">
        <v>275</v>
      </c>
      <c r="G33" s="450"/>
    </row>
    <row r="34" spans="1:7" s="69" customFormat="1" ht="18" customHeight="1">
      <c r="A34" s="1563"/>
      <c r="B34" s="1701" t="s">
        <v>307</v>
      </c>
      <c r="C34" s="434" t="s">
        <v>308</v>
      </c>
      <c r="D34" s="434">
        <v>61.1</v>
      </c>
      <c r="E34" s="434" t="s">
        <v>274</v>
      </c>
      <c r="F34" s="415" t="s">
        <v>275</v>
      </c>
      <c r="G34" s="451"/>
    </row>
    <row r="35" spans="1:7" s="69" customFormat="1" ht="18" customHeight="1">
      <c r="A35" s="1563"/>
      <c r="B35" s="1702"/>
      <c r="C35" s="434" t="s">
        <v>309</v>
      </c>
      <c r="D35" s="434">
        <v>64.5</v>
      </c>
      <c r="E35" s="434" t="s">
        <v>274</v>
      </c>
      <c r="F35" s="415" t="s">
        <v>275</v>
      </c>
      <c r="G35" s="450"/>
    </row>
    <row r="36" spans="1:7" s="69" customFormat="1" ht="18" customHeight="1">
      <c r="A36" s="1563"/>
      <c r="B36" s="1702"/>
      <c r="C36" s="434" t="s">
        <v>310</v>
      </c>
      <c r="D36" s="434">
        <v>62</v>
      </c>
      <c r="E36" s="434" t="s">
        <v>274</v>
      </c>
      <c r="F36" s="415" t="s">
        <v>275</v>
      </c>
      <c r="G36" s="451"/>
    </row>
    <row r="37" spans="1:7" s="69" customFormat="1" ht="18" customHeight="1">
      <c r="A37" s="1563"/>
      <c r="B37" s="1702"/>
      <c r="C37" s="434" t="s">
        <v>311</v>
      </c>
      <c r="D37" s="434">
        <v>60.2</v>
      </c>
      <c r="E37" s="434" t="s">
        <v>274</v>
      </c>
      <c r="F37" s="415" t="s">
        <v>275</v>
      </c>
      <c r="G37" s="450"/>
    </row>
    <row r="38" spans="1:7" s="69" customFormat="1" ht="18" customHeight="1">
      <c r="A38" s="1563"/>
      <c r="B38" s="1703"/>
      <c r="C38" s="434" t="s">
        <v>312</v>
      </c>
      <c r="D38" s="434">
        <v>64.099999999999994</v>
      </c>
      <c r="E38" s="434" t="s">
        <v>274</v>
      </c>
      <c r="F38" s="415" t="s">
        <v>275</v>
      </c>
      <c r="G38" s="451"/>
    </row>
    <row r="39" spans="1:7" s="69" customFormat="1" ht="18" customHeight="1">
      <c r="A39" s="1563"/>
      <c r="B39" s="1701" t="s">
        <v>174</v>
      </c>
      <c r="C39" s="434" t="s">
        <v>313</v>
      </c>
      <c r="D39" s="434">
        <v>55</v>
      </c>
      <c r="E39" s="434" t="s">
        <v>274</v>
      </c>
      <c r="F39" s="415" t="s">
        <v>275</v>
      </c>
      <c r="G39" s="450"/>
    </row>
    <row r="40" spans="1:7" s="69" customFormat="1" ht="18" customHeight="1">
      <c r="A40" s="1563"/>
      <c r="B40" s="1702"/>
      <c r="C40" s="434" t="s">
        <v>314</v>
      </c>
      <c r="D40" s="434">
        <v>54</v>
      </c>
      <c r="E40" s="434" t="s">
        <v>274</v>
      </c>
      <c r="F40" s="415" t="s">
        <v>275</v>
      </c>
      <c r="G40" s="451"/>
    </row>
    <row r="41" spans="1:7" s="69" customFormat="1" ht="18" customHeight="1">
      <c r="A41" s="1563"/>
      <c r="B41" s="1702"/>
      <c r="C41" s="434" t="s">
        <v>315</v>
      </c>
      <c r="D41" s="434">
        <v>54</v>
      </c>
      <c r="E41" s="434" t="s">
        <v>274</v>
      </c>
      <c r="F41" s="415" t="s">
        <v>275</v>
      </c>
      <c r="G41" s="450"/>
    </row>
    <row r="42" spans="1:7" s="69" customFormat="1" ht="18" customHeight="1">
      <c r="A42" s="1563"/>
      <c r="B42" s="1702"/>
      <c r="C42" s="434" t="s">
        <v>316</v>
      </c>
      <c r="D42" s="434">
        <v>59</v>
      </c>
      <c r="E42" s="434" t="s">
        <v>274</v>
      </c>
      <c r="F42" s="415" t="s">
        <v>275</v>
      </c>
      <c r="G42" s="451"/>
    </row>
    <row r="43" spans="1:7" s="69" customFormat="1" ht="18" customHeight="1">
      <c r="A43" s="1563"/>
      <c r="B43" s="1702"/>
      <c r="C43" s="434" t="s">
        <v>317</v>
      </c>
      <c r="D43" s="434">
        <v>58</v>
      </c>
      <c r="E43" s="434" t="s">
        <v>274</v>
      </c>
      <c r="F43" s="415" t="s">
        <v>275</v>
      </c>
      <c r="G43" s="450"/>
    </row>
    <row r="44" spans="1:7" s="69" customFormat="1" ht="18" customHeight="1">
      <c r="A44" s="1563"/>
      <c r="B44" s="1702"/>
      <c r="C44" s="434" t="s">
        <v>318</v>
      </c>
      <c r="D44" s="434">
        <v>53</v>
      </c>
      <c r="E44" s="434" t="s">
        <v>274</v>
      </c>
      <c r="F44" s="415" t="s">
        <v>275</v>
      </c>
      <c r="G44" s="451"/>
    </row>
    <row r="45" spans="1:7" s="69" customFormat="1" ht="18" customHeight="1">
      <c r="A45" s="1563"/>
      <c r="B45" s="1702"/>
      <c r="C45" s="434" t="s">
        <v>319</v>
      </c>
      <c r="D45" s="434">
        <v>51</v>
      </c>
      <c r="E45" s="434" t="s">
        <v>274</v>
      </c>
      <c r="F45" s="415" t="s">
        <v>275</v>
      </c>
      <c r="G45" s="450"/>
    </row>
    <row r="46" spans="1:7" s="69" customFormat="1" ht="18" customHeight="1">
      <c r="A46" s="1563"/>
      <c r="B46" s="1702"/>
      <c r="C46" s="434" t="s">
        <v>320</v>
      </c>
      <c r="D46" s="434">
        <v>55</v>
      </c>
      <c r="E46" s="434" t="s">
        <v>274</v>
      </c>
      <c r="F46" s="415" t="s">
        <v>275</v>
      </c>
      <c r="G46" s="451"/>
    </row>
    <row r="47" spans="1:7" s="69" customFormat="1" ht="18" customHeight="1">
      <c r="A47" s="1718"/>
      <c r="B47" s="1703"/>
      <c r="C47" s="434" t="s">
        <v>321</v>
      </c>
      <c r="D47" s="434">
        <v>56</v>
      </c>
      <c r="E47" s="434" t="s">
        <v>274</v>
      </c>
      <c r="F47" s="415" t="s">
        <v>275</v>
      </c>
      <c r="G47" s="450"/>
    </row>
    <row r="48" spans="1:7" s="69" customFormat="1" ht="18" customHeight="1">
      <c r="A48" s="1710" t="s">
        <v>970</v>
      </c>
      <c r="B48" s="1701" t="s">
        <v>173</v>
      </c>
      <c r="C48" s="434" t="s">
        <v>322</v>
      </c>
      <c r="D48" s="434">
        <v>60.4</v>
      </c>
      <c r="E48" s="434" t="s">
        <v>274</v>
      </c>
      <c r="F48" s="415" t="s">
        <v>275</v>
      </c>
      <c r="G48" s="451"/>
    </row>
    <row r="49" spans="1:7" s="69" customFormat="1" ht="18" customHeight="1">
      <c r="A49" s="1710"/>
      <c r="B49" s="1702"/>
      <c r="C49" s="434" t="s">
        <v>323</v>
      </c>
      <c r="D49" s="434">
        <v>58.6</v>
      </c>
      <c r="E49" s="434" t="s">
        <v>274</v>
      </c>
      <c r="F49" s="415" t="s">
        <v>275</v>
      </c>
      <c r="G49" s="450"/>
    </row>
    <row r="50" spans="1:7" s="69" customFormat="1" ht="18" customHeight="1">
      <c r="A50" s="1710"/>
      <c r="B50" s="1702"/>
      <c r="C50" s="434" t="s">
        <v>324</v>
      </c>
      <c r="D50" s="434">
        <v>60.3</v>
      </c>
      <c r="E50" s="434" t="s">
        <v>274</v>
      </c>
      <c r="F50" s="415" t="s">
        <v>275</v>
      </c>
      <c r="G50" s="451"/>
    </row>
    <row r="51" spans="1:7" s="279" customFormat="1" ht="18" customHeight="1">
      <c r="A51" s="1710"/>
      <c r="B51" s="1703"/>
      <c r="C51" s="635" t="s">
        <v>758</v>
      </c>
      <c r="D51" s="635">
        <v>60</v>
      </c>
      <c r="E51" s="635" t="s">
        <v>759</v>
      </c>
      <c r="F51" s="636" t="s">
        <v>760</v>
      </c>
      <c r="G51" s="637"/>
    </row>
    <row r="52" spans="1:7" s="69" customFormat="1" ht="18" customHeight="1">
      <c r="A52" s="1710"/>
      <c r="B52" s="434" t="s">
        <v>325</v>
      </c>
      <c r="C52" s="434" t="s">
        <v>326</v>
      </c>
      <c r="D52" s="434">
        <v>62</v>
      </c>
      <c r="E52" s="434" t="s">
        <v>274</v>
      </c>
      <c r="F52" s="415" t="s">
        <v>275</v>
      </c>
      <c r="G52" s="451"/>
    </row>
    <row r="53" spans="1:7" s="69" customFormat="1" ht="18" customHeight="1">
      <c r="A53" s="1710"/>
      <c r="B53" s="1712" t="s">
        <v>325</v>
      </c>
      <c r="C53" s="434" t="s">
        <v>327</v>
      </c>
      <c r="D53" s="434">
        <v>59</v>
      </c>
      <c r="E53" s="434" t="s">
        <v>274</v>
      </c>
      <c r="F53" s="415" t="s">
        <v>275</v>
      </c>
      <c r="G53" s="450"/>
    </row>
    <row r="54" spans="1:7" s="69" customFormat="1" ht="18" customHeight="1">
      <c r="A54" s="1710"/>
      <c r="B54" s="1712"/>
      <c r="C54" s="434" t="s">
        <v>328</v>
      </c>
      <c r="D54" s="434">
        <v>62</v>
      </c>
      <c r="E54" s="434" t="s">
        <v>274</v>
      </c>
      <c r="F54" s="415" t="s">
        <v>275</v>
      </c>
      <c r="G54" s="451"/>
    </row>
    <row r="55" spans="1:7" s="69" customFormat="1" ht="18" customHeight="1">
      <c r="A55" s="1710"/>
      <c r="B55" s="1706" t="s">
        <v>187</v>
      </c>
      <c r="C55" s="434" t="s">
        <v>329</v>
      </c>
      <c r="D55" s="434">
        <v>50</v>
      </c>
      <c r="E55" s="415" t="s">
        <v>274</v>
      </c>
      <c r="F55" s="415" t="s">
        <v>275</v>
      </c>
      <c r="G55" s="450"/>
    </row>
    <row r="56" spans="1:7" s="69" customFormat="1" ht="18" customHeight="1">
      <c r="A56" s="1710"/>
      <c r="B56" s="1707"/>
      <c r="C56" s="434" t="s">
        <v>330</v>
      </c>
      <c r="D56" s="434">
        <v>59</v>
      </c>
      <c r="E56" s="415" t="s">
        <v>274</v>
      </c>
      <c r="F56" s="415" t="s">
        <v>275</v>
      </c>
      <c r="G56" s="451"/>
    </row>
    <row r="57" spans="1:7" s="69" customFormat="1" ht="18" customHeight="1">
      <c r="A57" s="1710"/>
      <c r="B57" s="1711"/>
      <c r="C57" s="434" t="s">
        <v>331</v>
      </c>
      <c r="D57" s="434" t="s">
        <v>332</v>
      </c>
      <c r="E57" s="415" t="s">
        <v>274</v>
      </c>
      <c r="F57" s="415" t="s">
        <v>275</v>
      </c>
      <c r="G57" s="450"/>
    </row>
    <row r="58" spans="1:7" s="69" customFormat="1" ht="18" customHeight="1">
      <c r="A58" s="1710"/>
      <c r="B58" s="1706" t="s">
        <v>188</v>
      </c>
      <c r="C58" s="434" t="s">
        <v>333</v>
      </c>
      <c r="D58" s="434">
        <v>61.3</v>
      </c>
      <c r="E58" s="415" t="s">
        <v>274</v>
      </c>
      <c r="F58" s="415" t="s">
        <v>275</v>
      </c>
      <c r="G58" s="451"/>
    </row>
    <row r="59" spans="1:7" s="69" customFormat="1" ht="18" customHeight="1">
      <c r="A59" s="1710"/>
      <c r="B59" s="1707"/>
      <c r="C59" s="434" t="s">
        <v>334</v>
      </c>
      <c r="D59" s="434">
        <v>57.1</v>
      </c>
      <c r="E59" s="415" t="s">
        <v>274</v>
      </c>
      <c r="F59" s="415" t="s">
        <v>275</v>
      </c>
      <c r="G59" s="450"/>
    </row>
    <row r="60" spans="1:7" s="69" customFormat="1" ht="18" customHeight="1">
      <c r="A60" s="1710"/>
      <c r="B60" s="1707"/>
      <c r="C60" s="434" t="s">
        <v>335</v>
      </c>
      <c r="D60" s="434">
        <v>57.8</v>
      </c>
      <c r="E60" s="415" t="s">
        <v>274</v>
      </c>
      <c r="F60" s="415" t="s">
        <v>275</v>
      </c>
      <c r="G60" s="451"/>
    </row>
    <row r="61" spans="1:7" s="69" customFormat="1" ht="18" customHeight="1">
      <c r="A61" s="1710"/>
      <c r="B61" s="1707"/>
      <c r="C61" s="434" t="s">
        <v>336</v>
      </c>
      <c r="D61" s="434">
        <v>56.4</v>
      </c>
      <c r="E61" s="415" t="s">
        <v>274</v>
      </c>
      <c r="F61" s="415" t="s">
        <v>275</v>
      </c>
      <c r="G61" s="450"/>
    </row>
    <row r="62" spans="1:7" s="69" customFormat="1" ht="18" customHeight="1">
      <c r="A62" s="1710"/>
      <c r="B62" s="1707"/>
      <c r="C62" s="434" t="s">
        <v>337</v>
      </c>
      <c r="D62" s="434">
        <v>57.6</v>
      </c>
      <c r="E62" s="415" t="s">
        <v>274</v>
      </c>
      <c r="F62" s="415" t="s">
        <v>275</v>
      </c>
      <c r="G62" s="451"/>
    </row>
    <row r="63" spans="1:7" s="69" customFormat="1" ht="18" customHeight="1">
      <c r="A63" s="1710"/>
      <c r="B63" s="1707"/>
      <c r="C63" s="434" t="s">
        <v>338</v>
      </c>
      <c r="D63" s="434">
        <v>57.5</v>
      </c>
      <c r="E63" s="415" t="s">
        <v>274</v>
      </c>
      <c r="F63" s="415" t="s">
        <v>275</v>
      </c>
      <c r="G63" s="450"/>
    </row>
    <row r="64" spans="1:7" s="69" customFormat="1" ht="18" customHeight="1">
      <c r="A64" s="1710"/>
      <c r="B64" s="1707"/>
      <c r="C64" s="434" t="s">
        <v>339</v>
      </c>
      <c r="D64" s="434">
        <v>57.6</v>
      </c>
      <c r="E64" s="415" t="s">
        <v>274</v>
      </c>
      <c r="F64" s="415" t="s">
        <v>275</v>
      </c>
      <c r="G64" s="451"/>
    </row>
    <row r="65" spans="1:7" s="69" customFormat="1" ht="18" customHeight="1">
      <c r="A65" s="1710"/>
      <c r="B65" s="1707"/>
      <c r="C65" s="434" t="s">
        <v>340</v>
      </c>
      <c r="D65" s="434">
        <v>53</v>
      </c>
      <c r="E65" s="415" t="s">
        <v>274</v>
      </c>
      <c r="F65" s="415" t="s">
        <v>275</v>
      </c>
      <c r="G65" s="450"/>
    </row>
    <row r="66" spans="1:7" s="69" customFormat="1" ht="18" customHeight="1">
      <c r="A66" s="1710"/>
      <c r="B66" s="1707"/>
      <c r="C66" s="434" t="s">
        <v>341</v>
      </c>
      <c r="D66" s="434">
        <v>58.3</v>
      </c>
      <c r="E66" s="415" t="s">
        <v>274</v>
      </c>
      <c r="F66" s="415" t="s">
        <v>275</v>
      </c>
      <c r="G66" s="451"/>
    </row>
    <row r="67" spans="1:7" s="69" customFormat="1" ht="18" customHeight="1">
      <c r="A67" s="1710"/>
      <c r="B67" s="1707"/>
      <c r="C67" s="434" t="s">
        <v>342</v>
      </c>
      <c r="D67" s="434">
        <v>55.4</v>
      </c>
      <c r="E67" s="415" t="s">
        <v>274</v>
      </c>
      <c r="F67" s="415" t="s">
        <v>275</v>
      </c>
      <c r="G67" s="450"/>
    </row>
    <row r="68" spans="1:7" s="69" customFormat="1" ht="18" customHeight="1">
      <c r="A68" s="1710"/>
      <c r="B68" s="1707"/>
      <c r="C68" s="434" t="s">
        <v>341</v>
      </c>
      <c r="D68" s="434">
        <v>58.1</v>
      </c>
      <c r="E68" s="415" t="s">
        <v>274</v>
      </c>
      <c r="F68" s="415" t="s">
        <v>275</v>
      </c>
      <c r="G68" s="451"/>
    </row>
    <row r="69" spans="1:7" s="69" customFormat="1" ht="18" customHeight="1">
      <c r="A69" s="1710"/>
      <c r="B69" s="1707"/>
      <c r="C69" s="434" t="s">
        <v>343</v>
      </c>
      <c r="D69" s="434">
        <v>58.4</v>
      </c>
      <c r="E69" s="415" t="s">
        <v>274</v>
      </c>
      <c r="F69" s="415" t="s">
        <v>275</v>
      </c>
      <c r="G69" s="450"/>
    </row>
    <row r="70" spans="1:7" s="69" customFormat="1" ht="18" customHeight="1">
      <c r="A70" s="1710"/>
      <c r="B70" s="1707"/>
      <c r="C70" s="434" t="s">
        <v>344</v>
      </c>
      <c r="D70" s="434">
        <v>58.6</v>
      </c>
      <c r="E70" s="415" t="s">
        <v>274</v>
      </c>
      <c r="F70" s="415" t="s">
        <v>275</v>
      </c>
      <c r="G70" s="451"/>
    </row>
    <row r="71" spans="1:7" s="69" customFormat="1" ht="18" customHeight="1">
      <c r="A71" s="1710"/>
      <c r="B71" s="1707"/>
      <c r="C71" s="434" t="s">
        <v>345</v>
      </c>
      <c r="D71" s="434">
        <v>57.8</v>
      </c>
      <c r="E71" s="415" t="s">
        <v>274</v>
      </c>
      <c r="F71" s="415" t="s">
        <v>275</v>
      </c>
      <c r="G71" s="450"/>
    </row>
    <row r="72" spans="1:7" s="69" customFormat="1" ht="18" customHeight="1">
      <c r="A72" s="1710"/>
      <c r="B72" s="1707"/>
      <c r="C72" s="434" t="s">
        <v>346</v>
      </c>
      <c r="D72" s="434">
        <v>53.2</v>
      </c>
      <c r="E72" s="415" t="s">
        <v>274</v>
      </c>
      <c r="F72" s="415" t="s">
        <v>275</v>
      </c>
      <c r="G72" s="451"/>
    </row>
    <row r="73" spans="1:7" s="69" customFormat="1" ht="18" customHeight="1">
      <c r="A73" s="1710"/>
      <c r="B73" s="1707"/>
      <c r="C73" s="434" t="s">
        <v>347</v>
      </c>
      <c r="D73" s="434">
        <v>53</v>
      </c>
      <c r="E73" s="415" t="s">
        <v>274</v>
      </c>
      <c r="F73" s="415" t="s">
        <v>275</v>
      </c>
      <c r="G73" s="450"/>
    </row>
    <row r="74" spans="1:7" s="69" customFormat="1" ht="18" customHeight="1">
      <c r="A74" s="1710"/>
      <c r="B74" s="1707"/>
      <c r="C74" s="434" t="s">
        <v>348</v>
      </c>
      <c r="D74" s="434">
        <v>58.1</v>
      </c>
      <c r="E74" s="415" t="s">
        <v>274</v>
      </c>
      <c r="F74" s="415" t="s">
        <v>275</v>
      </c>
      <c r="G74" s="451"/>
    </row>
    <row r="75" spans="1:7" s="69" customFormat="1" ht="18" customHeight="1">
      <c r="A75" s="1710"/>
      <c r="B75" s="1707"/>
      <c r="C75" s="434" t="s">
        <v>349</v>
      </c>
      <c r="D75" s="434">
        <v>57.4</v>
      </c>
      <c r="E75" s="415" t="s">
        <v>274</v>
      </c>
      <c r="F75" s="415" t="s">
        <v>275</v>
      </c>
      <c r="G75" s="450"/>
    </row>
    <row r="76" spans="1:7" s="69" customFormat="1" ht="18" customHeight="1">
      <c r="A76" s="1710"/>
      <c r="B76" s="1707"/>
      <c r="C76" s="434" t="s">
        <v>350</v>
      </c>
      <c r="D76" s="434">
        <v>62.5</v>
      </c>
      <c r="E76" s="415" t="s">
        <v>274</v>
      </c>
      <c r="F76" s="415" t="s">
        <v>275</v>
      </c>
      <c r="G76" s="451"/>
    </row>
    <row r="77" spans="1:7" s="69" customFormat="1" ht="18" customHeight="1">
      <c r="A77" s="1710"/>
      <c r="B77" s="1707"/>
      <c r="C77" s="434" t="s">
        <v>351</v>
      </c>
      <c r="D77" s="434">
        <v>57</v>
      </c>
      <c r="E77" s="415" t="s">
        <v>274</v>
      </c>
      <c r="F77" s="415" t="s">
        <v>275</v>
      </c>
      <c r="G77" s="450"/>
    </row>
    <row r="78" spans="1:7" s="69" customFormat="1" ht="18" customHeight="1">
      <c r="A78" s="1710"/>
      <c r="B78" s="1711"/>
      <c r="C78" s="434" t="s">
        <v>352</v>
      </c>
      <c r="D78" s="434">
        <v>55</v>
      </c>
      <c r="E78" s="415" t="s">
        <v>274</v>
      </c>
      <c r="F78" s="415" t="s">
        <v>275</v>
      </c>
      <c r="G78" s="451"/>
    </row>
    <row r="79" spans="1:7" s="69" customFormat="1" ht="18" customHeight="1">
      <c r="A79" s="1710"/>
      <c r="B79" s="1701" t="s">
        <v>353</v>
      </c>
      <c r="C79" s="434" t="s">
        <v>354</v>
      </c>
      <c r="D79" s="434">
        <v>70.2</v>
      </c>
      <c r="E79" s="434" t="s">
        <v>274</v>
      </c>
      <c r="F79" s="434" t="s">
        <v>355</v>
      </c>
      <c r="G79" s="450"/>
    </row>
    <row r="80" spans="1:7" s="69" customFormat="1" ht="18" customHeight="1">
      <c r="A80" s="1710"/>
      <c r="B80" s="1703"/>
      <c r="C80" s="434" t="s">
        <v>356</v>
      </c>
      <c r="D80" s="434">
        <v>66</v>
      </c>
      <c r="E80" s="434" t="s">
        <v>274</v>
      </c>
      <c r="F80" s="434" t="s">
        <v>355</v>
      </c>
      <c r="G80" s="451"/>
    </row>
    <row r="81" spans="1:7" s="69" customFormat="1" ht="21" customHeight="1">
      <c r="A81" s="1710"/>
      <c r="B81" s="434" t="s">
        <v>357</v>
      </c>
      <c r="C81" s="434" t="s">
        <v>358</v>
      </c>
      <c r="D81" s="434">
        <v>63</v>
      </c>
      <c r="E81" s="434" t="s">
        <v>274</v>
      </c>
      <c r="F81" s="434" t="s">
        <v>359</v>
      </c>
      <c r="G81" s="450"/>
    </row>
    <row r="82" spans="1:7" s="69" customFormat="1" ht="20.25" customHeight="1">
      <c r="A82" s="1710"/>
      <c r="B82" s="1706" t="s">
        <v>189</v>
      </c>
      <c r="C82" s="434" t="s">
        <v>360</v>
      </c>
      <c r="D82" s="434">
        <v>61</v>
      </c>
      <c r="E82" s="434" t="s">
        <v>274</v>
      </c>
      <c r="F82" s="434" t="s">
        <v>275</v>
      </c>
      <c r="G82" s="451"/>
    </row>
    <row r="83" spans="1:7" s="69" customFormat="1" ht="20.25" customHeight="1">
      <c r="A83" s="1710"/>
      <c r="B83" s="1707"/>
      <c r="C83" s="434" t="s">
        <v>361</v>
      </c>
      <c r="D83" s="434">
        <v>68</v>
      </c>
      <c r="E83" s="434" t="s">
        <v>274</v>
      </c>
      <c r="F83" s="434" t="s">
        <v>275</v>
      </c>
      <c r="G83" s="450"/>
    </row>
    <row r="84" spans="1:7" s="69" customFormat="1" ht="20.25" customHeight="1">
      <c r="A84" s="1710"/>
      <c r="B84" s="1707"/>
      <c r="C84" s="434" t="s">
        <v>362</v>
      </c>
      <c r="D84" s="434">
        <v>63.2</v>
      </c>
      <c r="E84" s="434" t="s">
        <v>274</v>
      </c>
      <c r="F84" s="434" t="s">
        <v>275</v>
      </c>
      <c r="G84" s="451"/>
    </row>
    <row r="85" spans="1:7" s="69" customFormat="1" ht="20.25" customHeight="1">
      <c r="A85" s="1710"/>
      <c r="B85" s="1707"/>
      <c r="C85" s="434" t="s">
        <v>363</v>
      </c>
      <c r="D85" s="434">
        <v>66.900000000000006</v>
      </c>
      <c r="E85" s="434" t="s">
        <v>274</v>
      </c>
      <c r="F85" s="434" t="s">
        <v>275</v>
      </c>
      <c r="G85" s="450"/>
    </row>
    <row r="86" spans="1:7" s="69" customFormat="1" ht="20.25" customHeight="1">
      <c r="A86" s="1710"/>
      <c r="B86" s="1707"/>
      <c r="C86" s="434" t="s">
        <v>364</v>
      </c>
      <c r="D86" s="434">
        <v>69.099999999999994</v>
      </c>
      <c r="E86" s="434" t="s">
        <v>274</v>
      </c>
      <c r="F86" s="434" t="s">
        <v>275</v>
      </c>
      <c r="G86" s="451"/>
    </row>
    <row r="87" spans="1:7" s="69" customFormat="1" ht="20.25" customHeight="1">
      <c r="A87" s="1710"/>
      <c r="B87" s="1711"/>
      <c r="C87" s="434" t="s">
        <v>365</v>
      </c>
      <c r="D87" s="434" t="s">
        <v>366</v>
      </c>
      <c r="E87" s="434" t="s">
        <v>367</v>
      </c>
      <c r="F87" s="434" t="s">
        <v>368</v>
      </c>
      <c r="G87" s="450"/>
    </row>
    <row r="88" spans="1:7" s="69" customFormat="1" ht="18" customHeight="1">
      <c r="A88" s="1710"/>
      <c r="B88" s="1701" t="s">
        <v>190</v>
      </c>
      <c r="C88" s="434" t="s">
        <v>369</v>
      </c>
      <c r="D88" s="434">
        <v>51</v>
      </c>
      <c r="E88" s="436" t="s">
        <v>274</v>
      </c>
      <c r="F88" s="436" t="s">
        <v>275</v>
      </c>
      <c r="G88" s="451"/>
    </row>
    <row r="89" spans="1:7" s="69" customFormat="1" ht="18" customHeight="1">
      <c r="A89" s="1710"/>
      <c r="B89" s="1702"/>
      <c r="C89" s="434" t="s">
        <v>370</v>
      </c>
      <c r="D89" s="434">
        <v>46</v>
      </c>
      <c r="E89" s="436" t="s">
        <v>274</v>
      </c>
      <c r="F89" s="436" t="s">
        <v>275</v>
      </c>
      <c r="G89" s="450"/>
    </row>
    <row r="90" spans="1:7" s="69" customFormat="1" ht="18" customHeight="1">
      <c r="A90" s="1710"/>
      <c r="B90" s="1702"/>
      <c r="C90" s="434" t="s">
        <v>371</v>
      </c>
      <c r="D90" s="434">
        <v>46</v>
      </c>
      <c r="E90" s="436" t="s">
        <v>274</v>
      </c>
      <c r="F90" s="436" t="s">
        <v>275</v>
      </c>
      <c r="G90" s="451"/>
    </row>
    <row r="91" spans="1:7" s="69" customFormat="1" ht="18" customHeight="1">
      <c r="A91" s="1710"/>
      <c r="B91" s="1702"/>
      <c r="C91" s="434" t="s">
        <v>372</v>
      </c>
      <c r="D91" s="434">
        <v>47</v>
      </c>
      <c r="E91" s="436" t="s">
        <v>274</v>
      </c>
      <c r="F91" s="436" t="s">
        <v>275</v>
      </c>
      <c r="G91" s="450"/>
    </row>
    <row r="92" spans="1:7" s="69" customFormat="1" ht="18" customHeight="1">
      <c r="A92" s="1710"/>
      <c r="B92" s="1702"/>
      <c r="C92" s="434" t="s">
        <v>373</v>
      </c>
      <c r="D92" s="434">
        <v>49</v>
      </c>
      <c r="E92" s="436" t="s">
        <v>274</v>
      </c>
      <c r="F92" s="436" t="s">
        <v>275</v>
      </c>
      <c r="G92" s="451"/>
    </row>
    <row r="93" spans="1:7" s="69" customFormat="1" ht="18" customHeight="1">
      <c r="A93" s="1710"/>
      <c r="B93" s="1702"/>
      <c r="C93" s="434" t="s">
        <v>374</v>
      </c>
      <c r="D93" s="434">
        <v>58</v>
      </c>
      <c r="E93" s="436" t="s">
        <v>274</v>
      </c>
      <c r="F93" s="436" t="s">
        <v>275</v>
      </c>
      <c r="G93" s="450"/>
    </row>
    <row r="94" spans="1:7" s="69" customFormat="1" ht="18" customHeight="1">
      <c r="A94" s="1710"/>
      <c r="B94" s="1702"/>
      <c r="C94" s="434" t="s">
        <v>375</v>
      </c>
      <c r="D94" s="434">
        <v>58</v>
      </c>
      <c r="E94" s="436" t="s">
        <v>274</v>
      </c>
      <c r="F94" s="436" t="s">
        <v>275</v>
      </c>
      <c r="G94" s="451"/>
    </row>
    <row r="95" spans="1:7" s="69" customFormat="1" ht="18" customHeight="1">
      <c r="A95" s="1710"/>
      <c r="B95" s="1703"/>
      <c r="C95" s="434" t="s">
        <v>376</v>
      </c>
      <c r="D95" s="434">
        <v>59</v>
      </c>
      <c r="E95" s="436" t="s">
        <v>274</v>
      </c>
      <c r="F95" s="436" t="s">
        <v>275</v>
      </c>
      <c r="G95" s="450"/>
    </row>
    <row r="96" spans="1:7" s="69" customFormat="1" ht="19.5" customHeight="1">
      <c r="A96" s="1710" t="s">
        <v>970</v>
      </c>
      <c r="B96" s="1706" t="s">
        <v>377</v>
      </c>
      <c r="C96" s="434" t="s">
        <v>378</v>
      </c>
      <c r="D96" s="434">
        <v>59</v>
      </c>
      <c r="E96" s="434" t="s">
        <v>274</v>
      </c>
      <c r="F96" s="434" t="s">
        <v>275</v>
      </c>
      <c r="G96" s="451"/>
    </row>
    <row r="97" spans="1:7" s="69" customFormat="1" ht="19.5" customHeight="1">
      <c r="A97" s="1710"/>
      <c r="B97" s="1707"/>
      <c r="C97" s="434" t="s">
        <v>379</v>
      </c>
      <c r="D97" s="434">
        <v>56</v>
      </c>
      <c r="E97" s="434" t="s">
        <v>274</v>
      </c>
      <c r="F97" s="434" t="s">
        <v>275</v>
      </c>
      <c r="G97" s="450"/>
    </row>
    <row r="98" spans="1:7" s="69" customFormat="1" ht="19.5" customHeight="1">
      <c r="A98" s="1710"/>
      <c r="B98" s="1707"/>
      <c r="C98" s="434" t="s">
        <v>138</v>
      </c>
      <c r="D98" s="434">
        <v>60</v>
      </c>
      <c r="E98" s="434" t="s">
        <v>274</v>
      </c>
      <c r="F98" s="434" t="s">
        <v>275</v>
      </c>
      <c r="G98" s="451"/>
    </row>
    <row r="99" spans="1:7" s="69" customFormat="1" ht="19.5" customHeight="1">
      <c r="A99" s="1710"/>
      <c r="B99" s="1708"/>
      <c r="C99" s="434" t="s">
        <v>130</v>
      </c>
      <c r="D99" s="434">
        <v>60</v>
      </c>
      <c r="E99" s="434" t="s">
        <v>274</v>
      </c>
      <c r="F99" s="434" t="s">
        <v>275</v>
      </c>
      <c r="G99" s="450"/>
    </row>
    <row r="100" spans="1:7" s="69" customFormat="1" ht="19.5" customHeight="1">
      <c r="A100" s="1710"/>
      <c r="B100" s="1708"/>
      <c r="C100" s="434" t="s">
        <v>380</v>
      </c>
      <c r="D100" s="434">
        <v>59</v>
      </c>
      <c r="E100" s="434" t="s">
        <v>274</v>
      </c>
      <c r="F100" s="434" t="s">
        <v>275</v>
      </c>
      <c r="G100" s="451"/>
    </row>
    <row r="101" spans="1:7" s="69" customFormat="1" ht="19.5" customHeight="1">
      <c r="A101" s="1710"/>
      <c r="B101" s="1708"/>
      <c r="C101" s="434" t="s">
        <v>381</v>
      </c>
      <c r="D101" s="434">
        <v>56</v>
      </c>
      <c r="E101" s="434" t="s">
        <v>274</v>
      </c>
      <c r="F101" s="434" t="s">
        <v>275</v>
      </c>
      <c r="G101" s="450"/>
    </row>
    <row r="102" spans="1:7" s="69" customFormat="1" ht="19.5" customHeight="1">
      <c r="A102" s="1710"/>
      <c r="B102" s="1708"/>
      <c r="C102" s="434" t="s">
        <v>382</v>
      </c>
      <c r="D102" s="434">
        <v>60</v>
      </c>
      <c r="E102" s="434" t="s">
        <v>274</v>
      </c>
      <c r="F102" s="434" t="s">
        <v>275</v>
      </c>
      <c r="G102" s="451"/>
    </row>
    <row r="103" spans="1:7" s="69" customFormat="1" ht="19.5" customHeight="1">
      <c r="A103" s="1710"/>
      <c r="B103" s="1708"/>
      <c r="C103" s="434" t="s">
        <v>383</v>
      </c>
      <c r="D103" s="434">
        <v>63</v>
      </c>
      <c r="E103" s="434" t="s">
        <v>274</v>
      </c>
      <c r="F103" s="434" t="s">
        <v>275</v>
      </c>
      <c r="G103" s="450"/>
    </row>
    <row r="104" spans="1:7" s="69" customFormat="1" ht="19.5" customHeight="1">
      <c r="A104" s="1710"/>
      <c r="B104" s="1708"/>
      <c r="C104" s="434" t="s">
        <v>384</v>
      </c>
      <c r="D104" s="434">
        <v>58</v>
      </c>
      <c r="E104" s="434" t="s">
        <v>274</v>
      </c>
      <c r="F104" s="434" t="s">
        <v>275</v>
      </c>
      <c r="G104" s="451"/>
    </row>
    <row r="105" spans="1:7" s="69" customFormat="1" ht="19.5" customHeight="1">
      <c r="A105" s="1710"/>
      <c r="B105" s="1708"/>
      <c r="C105" s="434" t="s">
        <v>134</v>
      </c>
      <c r="D105" s="434">
        <v>60</v>
      </c>
      <c r="E105" s="434" t="s">
        <v>135</v>
      </c>
      <c r="F105" s="434"/>
      <c r="G105" s="450"/>
    </row>
    <row r="106" spans="1:7" s="69" customFormat="1" ht="19.5" customHeight="1">
      <c r="A106" s="1710"/>
      <c r="B106" s="1708"/>
      <c r="C106" s="434" t="s">
        <v>128</v>
      </c>
      <c r="D106" s="434" t="s">
        <v>385</v>
      </c>
      <c r="E106" s="434" t="s">
        <v>85</v>
      </c>
      <c r="F106" s="434"/>
      <c r="G106" s="451"/>
    </row>
    <row r="107" spans="1:7" s="69" customFormat="1" ht="19.5" customHeight="1">
      <c r="A107" s="1710"/>
      <c r="B107" s="1708"/>
      <c r="C107" s="434" t="s">
        <v>136</v>
      </c>
      <c r="D107" s="434" t="s">
        <v>385</v>
      </c>
      <c r="E107" s="434" t="s">
        <v>85</v>
      </c>
      <c r="F107" s="434"/>
      <c r="G107" s="450"/>
    </row>
    <row r="108" spans="1:7" s="69" customFormat="1" ht="19.5" customHeight="1">
      <c r="A108" s="1710"/>
      <c r="B108" s="1708"/>
      <c r="C108" s="434" t="s">
        <v>386</v>
      </c>
      <c r="D108" s="434" t="s">
        <v>195</v>
      </c>
      <c r="E108" s="434" t="s">
        <v>367</v>
      </c>
      <c r="F108" s="434"/>
      <c r="G108" s="451"/>
    </row>
    <row r="109" spans="1:7" s="69" customFormat="1" ht="19.5" customHeight="1">
      <c r="A109" s="1710"/>
      <c r="B109" s="1708"/>
      <c r="C109" s="434" t="s">
        <v>387</v>
      </c>
      <c r="D109" s="434" t="s">
        <v>385</v>
      </c>
      <c r="E109" s="434" t="s">
        <v>85</v>
      </c>
      <c r="F109" s="434"/>
      <c r="G109" s="450"/>
    </row>
    <row r="110" spans="1:7" s="69" customFormat="1" ht="19.5" customHeight="1">
      <c r="A110" s="1710"/>
      <c r="B110" s="1708"/>
      <c r="C110" s="434" t="s">
        <v>388</v>
      </c>
      <c r="D110" s="434" t="s">
        <v>385</v>
      </c>
      <c r="E110" s="434" t="s">
        <v>85</v>
      </c>
      <c r="F110" s="434"/>
      <c r="G110" s="451"/>
    </row>
    <row r="111" spans="1:7" s="69" customFormat="1" ht="19.5" customHeight="1">
      <c r="A111" s="1710"/>
      <c r="B111" s="1708"/>
      <c r="C111" s="434" t="s">
        <v>137</v>
      </c>
      <c r="D111" s="434" t="s">
        <v>385</v>
      </c>
      <c r="E111" s="434" t="s">
        <v>85</v>
      </c>
      <c r="F111" s="434"/>
      <c r="G111" s="450"/>
    </row>
    <row r="112" spans="1:7" s="69" customFormat="1" ht="19.5" customHeight="1">
      <c r="A112" s="1710"/>
      <c r="B112" s="1708"/>
      <c r="C112" s="434" t="s">
        <v>504</v>
      </c>
      <c r="D112" s="434" t="s">
        <v>385</v>
      </c>
      <c r="E112" s="434" t="s">
        <v>85</v>
      </c>
      <c r="F112" s="434"/>
      <c r="G112" s="451"/>
    </row>
    <row r="113" spans="1:7" s="69" customFormat="1" ht="19.5" customHeight="1">
      <c r="A113" s="1710"/>
      <c r="B113" s="1708"/>
      <c r="C113" s="434" t="s">
        <v>389</v>
      </c>
      <c r="D113" s="434" t="s">
        <v>385</v>
      </c>
      <c r="E113" s="434" t="s">
        <v>85</v>
      </c>
      <c r="F113" s="434"/>
      <c r="G113" s="450"/>
    </row>
    <row r="114" spans="1:7" s="69" customFormat="1" ht="19.5" customHeight="1">
      <c r="A114" s="1710"/>
      <c r="B114" s="1708"/>
      <c r="C114" s="434" t="s">
        <v>131</v>
      </c>
      <c r="D114" s="434" t="s">
        <v>385</v>
      </c>
      <c r="E114" s="434" t="s">
        <v>85</v>
      </c>
      <c r="F114" s="434"/>
      <c r="G114" s="451"/>
    </row>
    <row r="115" spans="1:7" s="69" customFormat="1" ht="19.5" customHeight="1">
      <c r="A115" s="1710"/>
      <c r="B115" s="1708"/>
      <c r="C115" s="434" t="s">
        <v>139</v>
      </c>
      <c r="D115" s="434" t="s">
        <v>195</v>
      </c>
      <c r="E115" s="434" t="s">
        <v>367</v>
      </c>
      <c r="F115" s="434"/>
      <c r="G115" s="450"/>
    </row>
    <row r="116" spans="1:7" s="69" customFormat="1" ht="19.5" customHeight="1">
      <c r="A116" s="1710"/>
      <c r="B116" s="1708"/>
      <c r="C116" s="434" t="s">
        <v>132</v>
      </c>
      <c r="D116" s="434" t="s">
        <v>195</v>
      </c>
      <c r="E116" s="434" t="s">
        <v>85</v>
      </c>
      <c r="F116" s="434"/>
      <c r="G116" s="451"/>
    </row>
    <row r="117" spans="1:7" s="69" customFormat="1" ht="19.5" customHeight="1">
      <c r="A117" s="1710"/>
      <c r="B117" s="1708"/>
      <c r="C117" s="434" t="s">
        <v>133</v>
      </c>
      <c r="D117" s="434" t="s">
        <v>385</v>
      </c>
      <c r="E117" s="434" t="s">
        <v>85</v>
      </c>
      <c r="F117" s="434"/>
      <c r="G117" s="450"/>
    </row>
    <row r="118" spans="1:7" s="69" customFormat="1" ht="19.5" customHeight="1">
      <c r="A118" s="1710"/>
      <c r="B118" s="1708"/>
      <c r="C118" s="434" t="s">
        <v>390</v>
      </c>
      <c r="D118" s="434" t="s">
        <v>385</v>
      </c>
      <c r="E118" s="434" t="s">
        <v>85</v>
      </c>
      <c r="F118" s="434"/>
      <c r="G118" s="451"/>
    </row>
    <row r="119" spans="1:7" s="69" customFormat="1" ht="19.5" customHeight="1">
      <c r="A119" s="1710"/>
      <c r="B119" s="1708"/>
      <c r="C119" s="434" t="s">
        <v>141</v>
      </c>
      <c r="D119" s="434" t="s">
        <v>385</v>
      </c>
      <c r="E119" s="434" t="s">
        <v>85</v>
      </c>
      <c r="F119" s="434"/>
      <c r="G119" s="450"/>
    </row>
    <row r="120" spans="1:7" s="69" customFormat="1" ht="19.5" customHeight="1">
      <c r="A120" s="1710"/>
      <c r="B120" s="1708"/>
      <c r="C120" s="434" t="s">
        <v>129</v>
      </c>
      <c r="D120" s="434" t="s">
        <v>385</v>
      </c>
      <c r="E120" s="434" t="s">
        <v>391</v>
      </c>
      <c r="F120" s="434" t="s">
        <v>275</v>
      </c>
      <c r="G120" s="451"/>
    </row>
    <row r="121" spans="1:7" s="69" customFormat="1" ht="19.5" customHeight="1">
      <c r="A121" s="1710"/>
      <c r="B121" s="1709"/>
      <c r="C121" s="434" t="s">
        <v>140</v>
      </c>
      <c r="D121" s="434" t="s">
        <v>195</v>
      </c>
      <c r="E121" s="434" t="s">
        <v>391</v>
      </c>
      <c r="F121" s="434" t="s">
        <v>275</v>
      </c>
      <c r="G121" s="450"/>
    </row>
    <row r="122" spans="1:7" s="69" customFormat="1" ht="16.5" customHeight="1">
      <c r="A122" s="1710"/>
      <c r="B122" s="1706" t="s">
        <v>392</v>
      </c>
      <c r="C122" s="434" t="s">
        <v>393</v>
      </c>
      <c r="D122" s="434">
        <v>64</v>
      </c>
      <c r="E122" s="436" t="s">
        <v>274</v>
      </c>
      <c r="F122" s="436" t="s">
        <v>275</v>
      </c>
      <c r="G122" s="451"/>
    </row>
    <row r="123" spans="1:7" s="69" customFormat="1" ht="16.5" customHeight="1">
      <c r="A123" s="1710"/>
      <c r="B123" s="1711"/>
      <c r="C123" s="434" t="s">
        <v>394</v>
      </c>
      <c r="D123" s="434">
        <v>59</v>
      </c>
      <c r="E123" s="436" t="s">
        <v>274</v>
      </c>
      <c r="F123" s="436" t="s">
        <v>275</v>
      </c>
      <c r="G123" s="450"/>
    </row>
    <row r="124" spans="1:7" s="69" customFormat="1" ht="16.5" customHeight="1">
      <c r="A124" s="1710"/>
      <c r="B124" s="1706" t="s">
        <v>168</v>
      </c>
      <c r="C124" s="415" t="s">
        <v>395</v>
      </c>
      <c r="D124" s="415">
        <v>59.8</v>
      </c>
      <c r="E124" s="415" t="s">
        <v>274</v>
      </c>
      <c r="F124" s="415" t="s">
        <v>275</v>
      </c>
      <c r="G124" s="451"/>
    </row>
    <row r="125" spans="1:7" s="69" customFormat="1" ht="16.5" customHeight="1">
      <c r="A125" s="1710"/>
      <c r="B125" s="1707"/>
      <c r="C125" s="415" t="s">
        <v>396</v>
      </c>
      <c r="D125" s="415">
        <v>53</v>
      </c>
      <c r="E125" s="415" t="s">
        <v>274</v>
      </c>
      <c r="F125" s="415" t="s">
        <v>275</v>
      </c>
      <c r="G125" s="450"/>
    </row>
    <row r="126" spans="1:7" s="69" customFormat="1" ht="16.5" customHeight="1">
      <c r="A126" s="1710"/>
      <c r="B126" s="1707"/>
      <c r="C126" s="415" t="s">
        <v>397</v>
      </c>
      <c r="D126" s="415">
        <v>66</v>
      </c>
      <c r="E126" s="415" t="s">
        <v>274</v>
      </c>
      <c r="F126" s="415" t="s">
        <v>275</v>
      </c>
      <c r="G126" s="451"/>
    </row>
    <row r="127" spans="1:7" s="69" customFormat="1" ht="16.5" customHeight="1">
      <c r="A127" s="1710"/>
      <c r="B127" s="1707"/>
      <c r="C127" s="415" t="s">
        <v>398</v>
      </c>
      <c r="D127" s="415">
        <v>64</v>
      </c>
      <c r="E127" s="415" t="s">
        <v>274</v>
      </c>
      <c r="F127" s="415" t="s">
        <v>275</v>
      </c>
      <c r="G127" s="450"/>
    </row>
    <row r="128" spans="1:7" s="69" customFormat="1" ht="16.5" customHeight="1">
      <c r="A128" s="1710"/>
      <c r="B128" s="1707"/>
      <c r="C128" s="434" t="s">
        <v>399</v>
      </c>
      <c r="D128" s="434">
        <v>68</v>
      </c>
      <c r="E128" s="415" t="s">
        <v>274</v>
      </c>
      <c r="F128" s="415" t="s">
        <v>275</v>
      </c>
      <c r="G128" s="451"/>
    </row>
    <row r="129" spans="1:7" s="69" customFormat="1" ht="16.5" customHeight="1">
      <c r="A129" s="1710"/>
      <c r="B129" s="1707"/>
      <c r="C129" s="415" t="s">
        <v>400</v>
      </c>
      <c r="D129" s="415">
        <v>59</v>
      </c>
      <c r="E129" s="415" t="s">
        <v>274</v>
      </c>
      <c r="F129" s="415" t="s">
        <v>275</v>
      </c>
      <c r="G129" s="450"/>
    </row>
    <row r="130" spans="1:7" s="69" customFormat="1" ht="16.5" customHeight="1">
      <c r="A130" s="1710"/>
      <c r="B130" s="1707"/>
      <c r="C130" s="415" t="s">
        <v>401</v>
      </c>
      <c r="D130" s="415">
        <v>63</v>
      </c>
      <c r="E130" s="415" t="s">
        <v>274</v>
      </c>
      <c r="F130" s="415" t="s">
        <v>275</v>
      </c>
      <c r="G130" s="451"/>
    </row>
    <row r="131" spans="1:7" s="69" customFormat="1" ht="16.5" customHeight="1">
      <c r="A131" s="1710"/>
      <c r="B131" s="1707"/>
      <c r="C131" s="415" t="s">
        <v>402</v>
      </c>
      <c r="D131" s="415">
        <v>62</v>
      </c>
      <c r="E131" s="415" t="s">
        <v>274</v>
      </c>
      <c r="F131" s="415" t="s">
        <v>275</v>
      </c>
      <c r="G131" s="450"/>
    </row>
    <row r="132" spans="1:7" s="69" customFormat="1" ht="16.5" customHeight="1">
      <c r="A132" s="1710"/>
      <c r="B132" s="1707"/>
      <c r="C132" s="415" t="s">
        <v>403</v>
      </c>
      <c r="D132" s="415">
        <v>57</v>
      </c>
      <c r="E132" s="415" t="s">
        <v>274</v>
      </c>
      <c r="F132" s="415" t="s">
        <v>275</v>
      </c>
      <c r="G132" s="451"/>
    </row>
    <row r="133" spans="1:7" s="69" customFormat="1" ht="16.5" customHeight="1">
      <c r="A133" s="1710"/>
      <c r="B133" s="1711"/>
      <c r="C133" s="415" t="s">
        <v>404</v>
      </c>
      <c r="D133" s="415">
        <v>59</v>
      </c>
      <c r="E133" s="415" t="s">
        <v>274</v>
      </c>
      <c r="F133" s="415" t="s">
        <v>275</v>
      </c>
      <c r="G133" s="450"/>
    </row>
    <row r="134" spans="1:7" s="69" customFormat="1" ht="16.5" customHeight="1">
      <c r="A134" s="1710"/>
      <c r="B134" s="1701" t="s">
        <v>405</v>
      </c>
      <c r="C134" s="434" t="s">
        <v>406</v>
      </c>
      <c r="D134" s="434">
        <v>61</v>
      </c>
      <c r="E134" s="415" t="s">
        <v>274</v>
      </c>
      <c r="F134" s="415" t="s">
        <v>275</v>
      </c>
      <c r="G134" s="451"/>
    </row>
    <row r="135" spans="1:7" s="69" customFormat="1" ht="16.5" customHeight="1">
      <c r="A135" s="1710"/>
      <c r="B135" s="1703"/>
      <c r="C135" s="434" t="s">
        <v>407</v>
      </c>
      <c r="D135" s="434">
        <v>60</v>
      </c>
      <c r="E135" s="415" t="s">
        <v>274</v>
      </c>
      <c r="F135" s="415" t="s">
        <v>275</v>
      </c>
      <c r="G135" s="450"/>
    </row>
    <row r="136" spans="1:7" s="69" customFormat="1" ht="16.5" customHeight="1">
      <c r="A136" s="1710"/>
      <c r="B136" s="434" t="s">
        <v>176</v>
      </c>
      <c r="C136" s="434" t="s">
        <v>408</v>
      </c>
      <c r="D136" s="434">
        <v>54</v>
      </c>
      <c r="E136" s="415" t="s">
        <v>274</v>
      </c>
      <c r="F136" s="415" t="s">
        <v>275</v>
      </c>
      <c r="G136" s="451"/>
    </row>
    <row r="137" spans="1:7" s="69" customFormat="1" ht="19.5" customHeight="1">
      <c r="A137" s="1710"/>
      <c r="B137" s="1706" t="s">
        <v>169</v>
      </c>
      <c r="C137" s="415" t="s">
        <v>409</v>
      </c>
      <c r="D137" s="284">
        <v>53</v>
      </c>
      <c r="E137" s="415" t="s">
        <v>274</v>
      </c>
      <c r="F137" s="415" t="s">
        <v>275</v>
      </c>
      <c r="G137" s="450"/>
    </row>
    <row r="138" spans="1:7" s="69" customFormat="1" ht="19.5" customHeight="1">
      <c r="A138" s="1710"/>
      <c r="B138" s="1707"/>
      <c r="C138" s="415" t="s">
        <v>410</v>
      </c>
      <c r="D138" s="284">
        <v>56</v>
      </c>
      <c r="E138" s="415" t="s">
        <v>274</v>
      </c>
      <c r="F138" s="415" t="s">
        <v>275</v>
      </c>
      <c r="G138" s="451"/>
    </row>
    <row r="139" spans="1:7" s="69" customFormat="1" ht="19.5" customHeight="1">
      <c r="A139" s="1710"/>
      <c r="B139" s="1707"/>
      <c r="C139" s="415" t="s">
        <v>411</v>
      </c>
      <c r="D139" s="284">
        <v>58</v>
      </c>
      <c r="E139" s="415" t="s">
        <v>274</v>
      </c>
      <c r="F139" s="415" t="s">
        <v>275</v>
      </c>
      <c r="G139" s="450"/>
    </row>
    <row r="140" spans="1:7" s="69" customFormat="1" ht="19.5" customHeight="1">
      <c r="A140" s="1710"/>
      <c r="B140" s="1707"/>
      <c r="C140" s="415" t="s">
        <v>412</v>
      </c>
      <c r="D140" s="284">
        <v>56</v>
      </c>
      <c r="E140" s="415" t="s">
        <v>274</v>
      </c>
      <c r="F140" s="415" t="s">
        <v>275</v>
      </c>
      <c r="G140" s="451"/>
    </row>
    <row r="141" spans="1:7" s="69" customFormat="1" ht="19.5" customHeight="1">
      <c r="A141" s="1710"/>
      <c r="B141" s="1711"/>
      <c r="C141" s="415" t="s">
        <v>413</v>
      </c>
      <c r="D141" s="284">
        <v>54</v>
      </c>
      <c r="E141" s="415" t="s">
        <v>274</v>
      </c>
      <c r="F141" s="415" t="s">
        <v>275</v>
      </c>
      <c r="G141" s="450"/>
    </row>
    <row r="142" spans="1:7" s="69" customFormat="1" ht="18" customHeight="1">
      <c r="A142" s="1704" t="s">
        <v>971</v>
      </c>
      <c r="B142" s="1701" t="s">
        <v>177</v>
      </c>
      <c r="C142" s="434" t="s">
        <v>414</v>
      </c>
      <c r="D142" s="434">
        <v>62</v>
      </c>
      <c r="E142" s="415" t="s">
        <v>274</v>
      </c>
      <c r="F142" s="415" t="s">
        <v>275</v>
      </c>
      <c r="G142" s="451"/>
    </row>
    <row r="143" spans="1:7" s="69" customFormat="1" ht="18" customHeight="1">
      <c r="A143" s="1705"/>
      <c r="B143" s="1702"/>
      <c r="C143" s="434" t="s">
        <v>415</v>
      </c>
      <c r="D143" s="434">
        <v>60</v>
      </c>
      <c r="E143" s="415" t="s">
        <v>274</v>
      </c>
      <c r="F143" s="415" t="s">
        <v>275</v>
      </c>
      <c r="G143" s="450"/>
    </row>
    <row r="144" spans="1:7" s="69" customFormat="1" ht="18" customHeight="1">
      <c r="A144" s="1705"/>
      <c r="B144" s="1702"/>
      <c r="C144" s="434" t="s">
        <v>416</v>
      </c>
      <c r="D144" s="434">
        <v>55</v>
      </c>
      <c r="E144" s="415" t="s">
        <v>274</v>
      </c>
      <c r="F144" s="415" t="s">
        <v>275</v>
      </c>
      <c r="G144" s="451"/>
    </row>
    <row r="145" spans="1:7" s="69" customFormat="1" ht="18" customHeight="1">
      <c r="A145" s="1705"/>
      <c r="B145" s="1702"/>
      <c r="C145" s="434" t="s">
        <v>417</v>
      </c>
      <c r="D145" s="434">
        <v>60</v>
      </c>
      <c r="E145" s="415" t="s">
        <v>274</v>
      </c>
      <c r="F145" s="415" t="s">
        <v>275</v>
      </c>
      <c r="G145" s="450"/>
    </row>
    <row r="146" spans="1:7" s="69" customFormat="1" ht="18" customHeight="1">
      <c r="A146" s="1705"/>
      <c r="B146" s="1702"/>
      <c r="C146" s="434" t="s">
        <v>418</v>
      </c>
      <c r="D146" s="434">
        <v>57</v>
      </c>
      <c r="E146" s="415" t="s">
        <v>274</v>
      </c>
      <c r="F146" s="415" t="s">
        <v>275</v>
      </c>
      <c r="G146" s="451"/>
    </row>
    <row r="147" spans="1:7" s="69" customFormat="1" ht="18" customHeight="1">
      <c r="A147" s="1705"/>
      <c r="B147" s="1703"/>
      <c r="C147" s="434" t="s">
        <v>419</v>
      </c>
      <c r="D147" s="434">
        <v>56</v>
      </c>
      <c r="E147" s="415" t="s">
        <v>274</v>
      </c>
      <c r="F147" s="415" t="s">
        <v>275</v>
      </c>
      <c r="G147" s="450"/>
    </row>
    <row r="148" spans="1:7" s="69" customFormat="1" ht="18" customHeight="1">
      <c r="A148" s="1705"/>
      <c r="B148" s="1706" t="s">
        <v>170</v>
      </c>
      <c r="C148" s="434" t="s">
        <v>420</v>
      </c>
      <c r="D148" s="434">
        <v>54.3</v>
      </c>
      <c r="E148" s="434" t="s">
        <v>274</v>
      </c>
      <c r="F148" s="415" t="s">
        <v>275</v>
      </c>
      <c r="G148" s="451"/>
    </row>
    <row r="149" spans="1:7" s="69" customFormat="1" ht="18" customHeight="1">
      <c r="A149" s="1705"/>
      <c r="B149" s="1707"/>
      <c r="C149" s="434" t="s">
        <v>421</v>
      </c>
      <c r="D149" s="434">
        <v>58.2</v>
      </c>
      <c r="E149" s="434" t="s">
        <v>274</v>
      </c>
      <c r="F149" s="415" t="s">
        <v>275</v>
      </c>
      <c r="G149" s="450"/>
    </row>
    <row r="150" spans="1:7" s="69" customFormat="1" ht="18" customHeight="1">
      <c r="A150" s="1705"/>
      <c r="B150" s="1707"/>
      <c r="C150" s="434" t="s">
        <v>422</v>
      </c>
      <c r="D150" s="434">
        <v>55.6</v>
      </c>
      <c r="E150" s="434" t="s">
        <v>274</v>
      </c>
      <c r="F150" s="415" t="s">
        <v>275</v>
      </c>
      <c r="G150" s="451"/>
    </row>
    <row r="151" spans="1:7" s="69" customFormat="1" ht="18" customHeight="1">
      <c r="A151" s="1705"/>
      <c r="B151" s="1708"/>
      <c r="C151" s="434" t="s">
        <v>423</v>
      </c>
      <c r="D151" s="434">
        <v>58.2</v>
      </c>
      <c r="E151" s="434" t="s">
        <v>274</v>
      </c>
      <c r="F151" s="415" t="s">
        <v>275</v>
      </c>
      <c r="G151" s="450"/>
    </row>
    <row r="152" spans="1:7" s="69" customFormat="1" ht="18" customHeight="1">
      <c r="A152" s="1705"/>
      <c r="B152" s="1708"/>
      <c r="C152" s="434" t="s">
        <v>424</v>
      </c>
      <c r="D152" s="434">
        <v>60.8</v>
      </c>
      <c r="E152" s="434" t="s">
        <v>274</v>
      </c>
      <c r="F152" s="415" t="s">
        <v>275</v>
      </c>
      <c r="G152" s="451"/>
    </row>
    <row r="153" spans="1:7" s="69" customFormat="1" ht="18" customHeight="1">
      <c r="A153" s="1705"/>
      <c r="B153" s="1708"/>
      <c r="C153" s="434" t="s">
        <v>425</v>
      </c>
      <c r="D153" s="434">
        <v>59</v>
      </c>
      <c r="E153" s="434" t="s">
        <v>274</v>
      </c>
      <c r="F153" s="415" t="s">
        <v>275</v>
      </c>
      <c r="G153" s="450"/>
    </row>
    <row r="154" spans="1:7" s="69" customFormat="1" ht="18" customHeight="1">
      <c r="A154" s="1705"/>
      <c r="B154" s="1708"/>
      <c r="C154" s="434" t="s">
        <v>426</v>
      </c>
      <c r="D154" s="434">
        <v>63.9</v>
      </c>
      <c r="E154" s="434" t="s">
        <v>274</v>
      </c>
      <c r="F154" s="415" t="s">
        <v>275</v>
      </c>
      <c r="G154" s="451"/>
    </row>
    <row r="155" spans="1:7" s="69" customFormat="1" ht="18" customHeight="1">
      <c r="A155" s="1705"/>
      <c r="B155" s="1708"/>
      <c r="C155" s="434" t="s">
        <v>427</v>
      </c>
      <c r="D155" s="434">
        <v>54.7</v>
      </c>
      <c r="E155" s="434" t="s">
        <v>274</v>
      </c>
      <c r="F155" s="415" t="s">
        <v>275</v>
      </c>
      <c r="G155" s="450"/>
    </row>
    <row r="156" spans="1:7" s="69" customFormat="1" ht="18" customHeight="1">
      <c r="A156" s="1705"/>
      <c r="B156" s="1708"/>
      <c r="C156" s="434" t="s">
        <v>428</v>
      </c>
      <c r="D156" s="434">
        <v>60.5</v>
      </c>
      <c r="E156" s="434" t="s">
        <v>274</v>
      </c>
      <c r="F156" s="415" t="s">
        <v>275</v>
      </c>
      <c r="G156" s="451"/>
    </row>
    <row r="157" spans="1:7" s="69" customFormat="1" ht="18" customHeight="1">
      <c r="A157" s="1705"/>
      <c r="B157" s="1708"/>
      <c r="C157" s="434" t="s">
        <v>429</v>
      </c>
      <c r="D157" s="434">
        <v>58.5</v>
      </c>
      <c r="E157" s="434" t="s">
        <v>274</v>
      </c>
      <c r="F157" s="415" t="s">
        <v>275</v>
      </c>
      <c r="G157" s="450"/>
    </row>
    <row r="158" spans="1:7" s="69" customFormat="1" ht="18" customHeight="1">
      <c r="A158" s="1705"/>
      <c r="B158" s="1708"/>
      <c r="C158" s="434" t="s">
        <v>430</v>
      </c>
      <c r="D158" s="434">
        <v>56.7</v>
      </c>
      <c r="E158" s="434" t="s">
        <v>274</v>
      </c>
      <c r="F158" s="415" t="s">
        <v>275</v>
      </c>
      <c r="G158" s="451"/>
    </row>
    <row r="159" spans="1:7" s="69" customFormat="1" ht="18" customHeight="1">
      <c r="A159" s="1705"/>
      <c r="B159" s="1708"/>
      <c r="C159" s="434" t="s">
        <v>431</v>
      </c>
      <c r="D159" s="434">
        <v>56.1</v>
      </c>
      <c r="E159" s="434" t="s">
        <v>274</v>
      </c>
      <c r="F159" s="415" t="s">
        <v>275</v>
      </c>
      <c r="G159" s="450"/>
    </row>
    <row r="160" spans="1:7" s="69" customFormat="1" ht="18" customHeight="1">
      <c r="A160" s="1705"/>
      <c r="B160" s="1708"/>
      <c r="C160" s="452" t="s">
        <v>178</v>
      </c>
      <c r="D160" s="452">
        <v>54.6</v>
      </c>
      <c r="E160" s="434" t="s">
        <v>274</v>
      </c>
      <c r="F160" s="415" t="s">
        <v>275</v>
      </c>
      <c r="G160" s="451"/>
    </row>
    <row r="161" spans="1:7" s="69" customFormat="1" ht="18" customHeight="1">
      <c r="A161" s="1705"/>
      <c r="B161" s="1709"/>
      <c r="C161" s="453" t="s">
        <v>432</v>
      </c>
      <c r="D161" s="453">
        <v>57</v>
      </c>
      <c r="E161" s="453" t="s">
        <v>274</v>
      </c>
      <c r="F161" s="454" t="s">
        <v>275</v>
      </c>
      <c r="G161" s="450"/>
    </row>
  </sheetData>
  <mergeCells count="26">
    <mergeCell ref="A4:B4"/>
    <mergeCell ref="C4:D4"/>
    <mergeCell ref="A5:A47"/>
    <mergeCell ref="B6:B8"/>
    <mergeCell ref="B9:B15"/>
    <mergeCell ref="B16:B26"/>
    <mergeCell ref="B27:B33"/>
    <mergeCell ref="B34:B38"/>
    <mergeCell ref="B39:B47"/>
    <mergeCell ref="A48:A95"/>
    <mergeCell ref="B53:B54"/>
    <mergeCell ref="B55:B57"/>
    <mergeCell ref="B58:B78"/>
    <mergeCell ref="B79:B80"/>
    <mergeCell ref="B82:B87"/>
    <mergeCell ref="B88:B95"/>
    <mergeCell ref="B48:B51"/>
    <mergeCell ref="B142:B147"/>
    <mergeCell ref="A142:A161"/>
    <mergeCell ref="B148:B161"/>
    <mergeCell ref="A96:A141"/>
    <mergeCell ref="B122:B123"/>
    <mergeCell ref="B124:B133"/>
    <mergeCell ref="B134:B135"/>
    <mergeCell ref="B137:B141"/>
    <mergeCell ref="B96:B121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77" fitToHeight="5" orientation="portrait" r:id="rId1"/>
  <headerFooter alignWithMargins="0"/>
  <rowBreaks count="1" manualBreakCount="1">
    <brk id="141" max="6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2"/>
  <sheetViews>
    <sheetView view="pageBreakPreview" topLeftCell="A69" zoomScale="85" zoomScaleNormal="100" zoomScaleSheetLayoutView="85" workbookViewId="0">
      <selection activeCell="K80" sqref="A1:K82"/>
    </sheetView>
  </sheetViews>
  <sheetFormatPr defaultRowHeight="14.25"/>
  <cols>
    <col min="1" max="1" width="5.88671875" style="67" customWidth="1"/>
    <col min="2" max="2" width="9" style="68" customWidth="1"/>
    <col min="3" max="3" width="4.88671875" style="60" customWidth="1"/>
    <col min="4" max="4" width="7.109375" style="60" customWidth="1"/>
    <col min="5" max="5" width="4.88671875" style="60" bestFit="1" customWidth="1"/>
    <col min="6" max="6" width="9.109375" style="60" customWidth="1"/>
    <col min="7" max="7" width="5.109375" style="60" customWidth="1"/>
    <col min="8" max="8" width="7.88671875" style="60" customWidth="1"/>
    <col min="9" max="9" width="18.33203125" style="64" customWidth="1"/>
    <col min="10" max="10" width="18" style="64" customWidth="1"/>
    <col min="11" max="11" width="14.88671875" style="60" customWidth="1"/>
    <col min="12" max="16384" width="8.88671875" style="60"/>
  </cols>
  <sheetData>
    <row r="1" spans="1:19" customFormat="1" ht="27.75" customHeight="1">
      <c r="A1" s="21" t="s">
        <v>505</v>
      </c>
      <c r="B1" s="51"/>
      <c r="C1" s="28"/>
      <c r="D1" s="28"/>
      <c r="E1" s="28"/>
      <c r="F1" s="28"/>
      <c r="G1" s="28"/>
      <c r="H1" s="28"/>
      <c r="I1" s="63"/>
      <c r="J1" s="63"/>
      <c r="K1" s="61"/>
    </row>
    <row r="2" spans="1:19" s="16" customFormat="1" ht="15" thickBot="1">
      <c r="B2" s="52"/>
      <c r="C2" s="18"/>
      <c r="D2" s="18"/>
      <c r="E2" s="18"/>
      <c r="F2" s="18"/>
      <c r="H2" s="17"/>
      <c r="I2" s="62"/>
      <c r="J2" s="62"/>
      <c r="K2" s="62"/>
    </row>
    <row r="3" spans="1:19" customFormat="1" ht="21" customHeight="1">
      <c r="A3" s="1746" t="s">
        <v>25</v>
      </c>
      <c r="B3" s="1748" t="s">
        <v>75</v>
      </c>
      <c r="C3" s="1750" t="s">
        <v>851</v>
      </c>
      <c r="D3" s="1750"/>
      <c r="E3" s="1750"/>
      <c r="F3" s="1750"/>
      <c r="G3" s="1750"/>
      <c r="H3" s="1750"/>
      <c r="I3" s="1742" t="s">
        <v>197</v>
      </c>
      <c r="J3" s="1742" t="s">
        <v>852</v>
      </c>
      <c r="K3" s="1744" t="s">
        <v>45</v>
      </c>
    </row>
    <row r="4" spans="1:19" customFormat="1" ht="23.25" customHeight="1">
      <c r="A4" s="1747"/>
      <c r="B4" s="1749"/>
      <c r="C4" s="1751" t="s">
        <v>73</v>
      </c>
      <c r="D4" s="1751"/>
      <c r="E4" s="1751" t="s">
        <v>74</v>
      </c>
      <c r="F4" s="1751"/>
      <c r="G4" s="1751" t="s">
        <v>114</v>
      </c>
      <c r="H4" s="1751"/>
      <c r="I4" s="1743"/>
      <c r="J4" s="1743"/>
      <c r="K4" s="1745"/>
    </row>
    <row r="5" spans="1:19" customFormat="1" ht="24.95" customHeight="1">
      <c r="A5" s="1755" t="s">
        <v>20</v>
      </c>
      <c r="B5" s="1752">
        <f>SUM(B8:B82)</f>
        <v>324</v>
      </c>
      <c r="C5" s="455" t="s">
        <v>115</v>
      </c>
      <c r="D5" s="456">
        <f>D8+D11+D14+D17+D20+D23+D26+D29+D32+D35+D38+D56+D59+D62+D65+D77+D80</f>
        <v>4</v>
      </c>
      <c r="E5" s="455" t="s">
        <v>115</v>
      </c>
      <c r="F5" s="456">
        <f>F8+F11+F14+F17+F20+F23+F26+F29+F32+F35+F38+F56+F59+F62+F65+F77+F80</f>
        <v>0</v>
      </c>
      <c r="G5" s="455" t="s">
        <v>115</v>
      </c>
      <c r="H5" s="456">
        <f>H8+H11+H14+H17+H20+H23+H26+H29+H32+H35+H38+H56+H59+H62+H65+H77+H80</f>
        <v>0</v>
      </c>
      <c r="I5" s="1728"/>
      <c r="J5" s="1728"/>
      <c r="K5" s="1736"/>
      <c r="N5" s="1764" t="s">
        <v>553</v>
      </c>
      <c r="O5" s="1765"/>
      <c r="P5" s="1765"/>
      <c r="Q5" s="1765"/>
      <c r="R5" s="1765"/>
      <c r="S5" s="1766"/>
    </row>
    <row r="6" spans="1:19" ht="24.95" customHeight="1">
      <c r="A6" s="1755"/>
      <c r="B6" s="1752"/>
      <c r="C6" s="366" t="s">
        <v>86</v>
      </c>
      <c r="D6" s="372">
        <f>D9+D12+D15+D18+D21+D24+D27+D30+D33+D36+D39+D57+D60+D63+D66+D78+D81</f>
        <v>11</v>
      </c>
      <c r="E6" s="366" t="s">
        <v>86</v>
      </c>
      <c r="F6" s="372">
        <f>F9+F12+F15+F18+F21+F24+F27+F30+F33+F36+F39+F57+F60+F63+F66+F78+F81</f>
        <v>25</v>
      </c>
      <c r="G6" s="366" t="s">
        <v>86</v>
      </c>
      <c r="H6" s="372">
        <f>H9+H12+H15+H18+H21+H24+H27+H30+H33+H36+H39+H57+H60+H63+H66+H78+H81</f>
        <v>0</v>
      </c>
      <c r="I6" s="1728"/>
      <c r="J6" s="1728"/>
      <c r="K6" s="1736"/>
      <c r="N6" s="1767"/>
      <c r="O6" s="1768"/>
      <c r="P6" s="1768"/>
      <c r="Q6" s="1768"/>
      <c r="R6" s="1768"/>
      <c r="S6" s="1769"/>
    </row>
    <row r="7" spans="1:19" ht="24.95" customHeight="1">
      <c r="A7" s="1755"/>
      <c r="B7" s="1752"/>
      <c r="C7" s="366" t="s">
        <v>142</v>
      </c>
      <c r="D7" s="372">
        <f>D10+D13+D16+D19+D22+D25+D28+D31+D34+D37+D40+D58+D61+D64+D67+D79+D82</f>
        <v>58</v>
      </c>
      <c r="E7" s="366" t="s">
        <v>142</v>
      </c>
      <c r="F7" s="372">
        <f>F10+F13+F16+F19+F22+F25+F28+F31+F34+F37+F40+F58+F61+F64+F67+F79+F82</f>
        <v>220</v>
      </c>
      <c r="G7" s="366" t="s">
        <v>142</v>
      </c>
      <c r="H7" s="372">
        <f>H10+H13+H16+H19+H22+H25+H28+H31+H34+H37+H40+H58+H61+H64+H67+H79+H82</f>
        <v>0</v>
      </c>
      <c r="I7" s="1728"/>
      <c r="J7" s="1728"/>
      <c r="K7" s="1736"/>
      <c r="N7" s="1767"/>
      <c r="O7" s="1768"/>
      <c r="P7" s="1768"/>
      <c r="Q7" s="1768"/>
      <c r="R7" s="1768"/>
      <c r="S7" s="1769"/>
    </row>
    <row r="8" spans="1:19" ht="24.95" customHeight="1">
      <c r="A8" s="1723" t="s">
        <v>625</v>
      </c>
      <c r="B8" s="1724"/>
      <c r="C8" s="366" t="s">
        <v>115</v>
      </c>
      <c r="D8" s="372"/>
      <c r="E8" s="366" t="s">
        <v>115</v>
      </c>
      <c r="F8" s="372"/>
      <c r="G8" s="366" t="s">
        <v>115</v>
      </c>
      <c r="H8" s="372"/>
      <c r="I8" s="1759"/>
      <c r="J8" s="1758"/>
      <c r="K8" s="1756"/>
      <c r="M8" s="9"/>
      <c r="N8" s="1767"/>
      <c r="O8" s="1768"/>
      <c r="P8" s="1768"/>
      <c r="Q8" s="1768"/>
      <c r="R8" s="1768"/>
      <c r="S8" s="1769"/>
    </row>
    <row r="9" spans="1:19" ht="24.95" customHeight="1">
      <c r="A9" s="1723"/>
      <c r="B9" s="1724"/>
      <c r="C9" s="366" t="s">
        <v>86</v>
      </c>
      <c r="D9" s="372"/>
      <c r="E9" s="366" t="s">
        <v>86</v>
      </c>
      <c r="F9" s="372"/>
      <c r="G9" s="366" t="s">
        <v>86</v>
      </c>
      <c r="H9" s="372"/>
      <c r="I9" s="1759"/>
      <c r="J9" s="1758"/>
      <c r="K9" s="1757"/>
      <c r="M9" s="9"/>
      <c r="N9" s="1770"/>
      <c r="O9" s="1771"/>
      <c r="P9" s="1771"/>
      <c r="Q9" s="1771"/>
      <c r="R9" s="1771"/>
      <c r="S9" s="1772"/>
    </row>
    <row r="10" spans="1:19" ht="24.95" customHeight="1">
      <c r="A10" s="1723"/>
      <c r="B10" s="1724"/>
      <c r="C10" s="366" t="s">
        <v>142</v>
      </c>
      <c r="D10" s="372"/>
      <c r="E10" s="366" t="s">
        <v>142</v>
      </c>
      <c r="F10" s="372"/>
      <c r="G10" s="366" t="s">
        <v>142</v>
      </c>
      <c r="H10" s="372"/>
      <c r="I10" s="1759"/>
      <c r="J10" s="1758"/>
      <c r="K10" s="1757"/>
      <c r="M10" s="9"/>
    </row>
    <row r="11" spans="1:19" ht="24.95" customHeight="1">
      <c r="A11" s="1723" t="s">
        <v>276</v>
      </c>
      <c r="B11" s="1760">
        <v>45</v>
      </c>
      <c r="C11" s="366" t="s">
        <v>115</v>
      </c>
      <c r="D11" s="372"/>
      <c r="E11" s="366" t="s">
        <v>115</v>
      </c>
      <c r="F11" s="372"/>
      <c r="G11" s="366" t="s">
        <v>115</v>
      </c>
      <c r="H11" s="372"/>
      <c r="I11" s="1721" t="s">
        <v>732</v>
      </c>
      <c r="J11" s="1722" t="s">
        <v>733</v>
      </c>
      <c r="K11" s="1719" t="s">
        <v>734</v>
      </c>
      <c r="M11" s="9"/>
    </row>
    <row r="12" spans="1:19" ht="24.95" customHeight="1">
      <c r="A12" s="1723"/>
      <c r="B12" s="1760"/>
      <c r="C12" s="366" t="s">
        <v>86</v>
      </c>
      <c r="D12" s="372"/>
      <c r="E12" s="366" t="s">
        <v>86</v>
      </c>
      <c r="F12" s="372"/>
      <c r="G12" s="366" t="s">
        <v>86</v>
      </c>
      <c r="H12" s="372"/>
      <c r="I12" s="1721"/>
      <c r="J12" s="1722"/>
      <c r="K12" s="1720"/>
    </row>
    <row r="13" spans="1:19" ht="24.95" customHeight="1">
      <c r="A13" s="1723"/>
      <c r="B13" s="1760"/>
      <c r="C13" s="366" t="s">
        <v>142</v>
      </c>
      <c r="D13" s="372">
        <v>6</v>
      </c>
      <c r="E13" s="366" t="s">
        <v>142</v>
      </c>
      <c r="F13" s="372">
        <v>39</v>
      </c>
      <c r="G13" s="366" t="s">
        <v>142</v>
      </c>
      <c r="H13" s="372"/>
      <c r="I13" s="1721"/>
      <c r="J13" s="1722"/>
      <c r="K13" s="1720"/>
    </row>
    <row r="14" spans="1:19" ht="24.95" customHeight="1">
      <c r="A14" s="1723" t="s">
        <v>627</v>
      </c>
      <c r="B14" s="1724"/>
      <c r="C14" s="366" t="s">
        <v>115</v>
      </c>
      <c r="D14" s="372"/>
      <c r="E14" s="366" t="s">
        <v>115</v>
      </c>
      <c r="F14" s="372"/>
      <c r="G14" s="366" t="s">
        <v>115</v>
      </c>
      <c r="H14" s="372"/>
      <c r="I14" s="1737"/>
      <c r="J14" s="1738"/>
      <c r="K14" s="1739"/>
      <c r="M14" s="9"/>
    </row>
    <row r="15" spans="1:19" ht="24.95" customHeight="1">
      <c r="A15" s="1723"/>
      <c r="B15" s="1724"/>
      <c r="C15" s="366" t="s">
        <v>86</v>
      </c>
      <c r="D15" s="372"/>
      <c r="E15" s="366" t="s">
        <v>86</v>
      </c>
      <c r="F15" s="372"/>
      <c r="G15" s="366" t="s">
        <v>86</v>
      </c>
      <c r="H15" s="372"/>
      <c r="I15" s="1737"/>
      <c r="J15" s="1738"/>
      <c r="K15" s="1739"/>
    </row>
    <row r="16" spans="1:19" ht="24.95" customHeight="1">
      <c r="A16" s="1723"/>
      <c r="B16" s="1724"/>
      <c r="C16" s="366" t="s">
        <v>142</v>
      </c>
      <c r="D16" s="372"/>
      <c r="E16" s="366" t="s">
        <v>142</v>
      </c>
      <c r="F16" s="372"/>
      <c r="G16" s="366" t="s">
        <v>142</v>
      </c>
      <c r="H16" s="372"/>
      <c r="I16" s="1737"/>
      <c r="J16" s="1738"/>
      <c r="K16" s="1739"/>
    </row>
    <row r="17" spans="1:13" ht="24.95" customHeight="1">
      <c r="A17" s="1723" t="s">
        <v>172</v>
      </c>
      <c r="B17" s="1763">
        <v>100</v>
      </c>
      <c r="C17" s="366" t="s">
        <v>180</v>
      </c>
      <c r="D17" s="372"/>
      <c r="E17" s="366" t="s">
        <v>180</v>
      </c>
      <c r="F17" s="372"/>
      <c r="G17" s="366" t="s">
        <v>180</v>
      </c>
      <c r="H17" s="372"/>
      <c r="I17" s="1721" t="s">
        <v>788</v>
      </c>
      <c r="J17" s="1722" t="s">
        <v>775</v>
      </c>
      <c r="K17" s="1719" t="s">
        <v>734</v>
      </c>
      <c r="M17" s="9"/>
    </row>
    <row r="18" spans="1:13" ht="24.95" customHeight="1">
      <c r="A18" s="1723"/>
      <c r="B18" s="1763"/>
      <c r="C18" s="366" t="s">
        <v>181</v>
      </c>
      <c r="D18" s="372"/>
      <c r="E18" s="366" t="s">
        <v>181</v>
      </c>
      <c r="F18" s="372">
        <v>2</v>
      </c>
      <c r="G18" s="366" t="s">
        <v>181</v>
      </c>
      <c r="H18" s="372"/>
      <c r="I18" s="1721"/>
      <c r="J18" s="1722"/>
      <c r="K18" s="1720"/>
    </row>
    <row r="19" spans="1:13" ht="24.95" customHeight="1">
      <c r="A19" s="1723"/>
      <c r="B19" s="1763"/>
      <c r="C19" s="366" t="s">
        <v>182</v>
      </c>
      <c r="D19" s="372">
        <v>17</v>
      </c>
      <c r="E19" s="366" t="s">
        <v>182</v>
      </c>
      <c r="F19" s="372">
        <v>81</v>
      </c>
      <c r="G19" s="366" t="s">
        <v>182</v>
      </c>
      <c r="H19" s="372"/>
      <c r="I19" s="1721"/>
      <c r="J19" s="1722"/>
      <c r="K19" s="1720"/>
    </row>
    <row r="20" spans="1:13" ht="24.95" customHeight="1">
      <c r="A20" s="1723" t="s">
        <v>629</v>
      </c>
      <c r="B20" s="1724"/>
      <c r="C20" s="366" t="s">
        <v>115</v>
      </c>
      <c r="D20" s="372"/>
      <c r="E20" s="366" t="s">
        <v>115</v>
      </c>
      <c r="F20" s="372"/>
      <c r="G20" s="366" t="s">
        <v>115</v>
      </c>
      <c r="H20" s="372"/>
      <c r="I20" s="1728"/>
      <c r="J20" s="1728"/>
      <c r="K20" s="1736"/>
      <c r="M20" s="9"/>
    </row>
    <row r="21" spans="1:13" ht="24.95" customHeight="1">
      <c r="A21" s="1723"/>
      <c r="B21" s="1724"/>
      <c r="C21" s="366" t="s">
        <v>86</v>
      </c>
      <c r="D21" s="372"/>
      <c r="E21" s="366" t="s">
        <v>86</v>
      </c>
      <c r="F21" s="372"/>
      <c r="G21" s="366" t="s">
        <v>86</v>
      </c>
      <c r="H21" s="372"/>
      <c r="I21" s="1728"/>
      <c r="J21" s="1728"/>
      <c r="K21" s="1736"/>
    </row>
    <row r="22" spans="1:13" ht="24.95" customHeight="1">
      <c r="A22" s="1723"/>
      <c r="B22" s="1724"/>
      <c r="C22" s="366" t="s">
        <v>142</v>
      </c>
      <c r="D22" s="372"/>
      <c r="E22" s="366" t="s">
        <v>142</v>
      </c>
      <c r="F22" s="372"/>
      <c r="G22" s="366" t="s">
        <v>142</v>
      </c>
      <c r="H22" s="372"/>
      <c r="I22" s="1728"/>
      <c r="J22" s="1728"/>
      <c r="K22" s="1736"/>
    </row>
    <row r="23" spans="1:13" ht="24.95" customHeight="1">
      <c r="A23" s="1723" t="s">
        <v>299</v>
      </c>
      <c r="B23" s="1724">
        <v>3</v>
      </c>
      <c r="C23" s="366" t="s">
        <v>115</v>
      </c>
      <c r="D23" s="372"/>
      <c r="E23" s="366" t="s">
        <v>115</v>
      </c>
      <c r="F23" s="372"/>
      <c r="G23" s="366" t="s">
        <v>115</v>
      </c>
      <c r="H23" s="372"/>
      <c r="I23" s="1721" t="s">
        <v>732</v>
      </c>
      <c r="J23" s="1722" t="s">
        <v>733</v>
      </c>
      <c r="K23" s="1719" t="s">
        <v>734</v>
      </c>
      <c r="M23" s="9"/>
    </row>
    <row r="24" spans="1:13" ht="24.95" customHeight="1">
      <c r="A24" s="1723"/>
      <c r="B24" s="1724"/>
      <c r="C24" s="366" t="s">
        <v>86</v>
      </c>
      <c r="D24" s="372"/>
      <c r="E24" s="366" t="s">
        <v>86</v>
      </c>
      <c r="F24" s="372"/>
      <c r="G24" s="366" t="s">
        <v>86</v>
      </c>
      <c r="H24" s="372"/>
      <c r="I24" s="1721"/>
      <c r="J24" s="1722"/>
      <c r="K24" s="1720"/>
    </row>
    <row r="25" spans="1:13" ht="24.95" customHeight="1">
      <c r="A25" s="1723"/>
      <c r="B25" s="1724"/>
      <c r="C25" s="366" t="s">
        <v>142</v>
      </c>
      <c r="D25" s="372">
        <v>3</v>
      </c>
      <c r="E25" s="366" t="s">
        <v>142</v>
      </c>
      <c r="F25" s="372"/>
      <c r="G25" s="366" t="s">
        <v>142</v>
      </c>
      <c r="H25" s="372"/>
      <c r="I25" s="1721"/>
      <c r="J25" s="1722"/>
      <c r="K25" s="1720"/>
    </row>
    <row r="26" spans="1:13" ht="24.95" customHeight="1">
      <c r="A26" s="1723" t="s">
        <v>307</v>
      </c>
      <c r="B26" s="1724"/>
      <c r="C26" s="366" t="s">
        <v>115</v>
      </c>
      <c r="D26" s="372"/>
      <c r="E26" s="366" t="s">
        <v>115</v>
      </c>
      <c r="F26" s="372"/>
      <c r="G26" s="366" t="s">
        <v>115</v>
      </c>
      <c r="H26" s="372"/>
      <c r="I26" s="1734"/>
      <c r="J26" s="1734"/>
      <c r="K26" s="1735"/>
      <c r="M26" s="9"/>
    </row>
    <row r="27" spans="1:13" ht="24.95" customHeight="1">
      <c r="A27" s="1723"/>
      <c r="B27" s="1724"/>
      <c r="C27" s="366" t="s">
        <v>86</v>
      </c>
      <c r="D27" s="372"/>
      <c r="E27" s="366" t="s">
        <v>86</v>
      </c>
      <c r="F27" s="372"/>
      <c r="G27" s="366" t="s">
        <v>86</v>
      </c>
      <c r="H27" s="372"/>
      <c r="I27" s="1734"/>
      <c r="J27" s="1734"/>
      <c r="K27" s="1735"/>
    </row>
    <row r="28" spans="1:13" ht="24.95" customHeight="1">
      <c r="A28" s="1723"/>
      <c r="B28" s="1724"/>
      <c r="C28" s="366" t="s">
        <v>142</v>
      </c>
      <c r="D28" s="372"/>
      <c r="E28" s="366" t="s">
        <v>142</v>
      </c>
      <c r="F28" s="372"/>
      <c r="G28" s="366" t="s">
        <v>142</v>
      </c>
      <c r="H28" s="372"/>
      <c r="I28" s="1734"/>
      <c r="J28" s="1734"/>
      <c r="K28" s="1735"/>
    </row>
    <row r="29" spans="1:13" ht="24.95" customHeight="1">
      <c r="A29" s="1723" t="s">
        <v>174</v>
      </c>
      <c r="B29" s="1761"/>
      <c r="C29" s="366" t="s">
        <v>180</v>
      </c>
      <c r="D29" s="372"/>
      <c r="E29" s="366" t="s">
        <v>180</v>
      </c>
      <c r="F29" s="372"/>
      <c r="G29" s="366" t="s">
        <v>180</v>
      </c>
      <c r="H29" s="372"/>
      <c r="I29" s="1728"/>
      <c r="J29" s="1740"/>
      <c r="K29" s="1741"/>
    </row>
    <row r="30" spans="1:13" ht="24.95" customHeight="1">
      <c r="A30" s="1723"/>
      <c r="B30" s="1761"/>
      <c r="C30" s="366" t="s">
        <v>181</v>
      </c>
      <c r="D30" s="372"/>
      <c r="E30" s="366" t="s">
        <v>181</v>
      </c>
      <c r="F30" s="372"/>
      <c r="G30" s="366" t="s">
        <v>181</v>
      </c>
      <c r="H30" s="372"/>
      <c r="I30" s="1728"/>
      <c r="J30" s="1740"/>
      <c r="K30" s="1741"/>
      <c r="M30" s="9"/>
    </row>
    <row r="31" spans="1:13" ht="24.95" customHeight="1">
      <c r="A31" s="1723"/>
      <c r="B31" s="1761"/>
      <c r="C31" s="366" t="s">
        <v>182</v>
      </c>
      <c r="D31" s="372"/>
      <c r="E31" s="366" t="s">
        <v>182</v>
      </c>
      <c r="F31" s="372"/>
      <c r="G31" s="366" t="s">
        <v>182</v>
      </c>
      <c r="H31" s="372"/>
      <c r="I31" s="1728"/>
      <c r="J31" s="1740"/>
      <c r="K31" s="1741"/>
    </row>
    <row r="32" spans="1:13" ht="24.95" customHeight="1">
      <c r="A32" s="1723" t="s">
        <v>325</v>
      </c>
      <c r="B32" s="1724"/>
      <c r="C32" s="366" t="s">
        <v>115</v>
      </c>
      <c r="D32" s="372"/>
      <c r="E32" s="366" t="s">
        <v>115</v>
      </c>
      <c r="F32" s="372"/>
      <c r="G32" s="366" t="s">
        <v>115</v>
      </c>
      <c r="H32" s="372"/>
      <c r="I32" s="1728"/>
      <c r="J32" s="1729"/>
      <c r="K32" s="1730"/>
    </row>
    <row r="33" spans="1:11" ht="24.95" customHeight="1">
      <c r="A33" s="1723"/>
      <c r="B33" s="1724"/>
      <c r="C33" s="366" t="s">
        <v>86</v>
      </c>
      <c r="D33" s="372"/>
      <c r="E33" s="366" t="s">
        <v>86</v>
      </c>
      <c r="F33" s="372"/>
      <c r="G33" s="366" t="s">
        <v>86</v>
      </c>
      <c r="H33" s="372"/>
      <c r="I33" s="1728"/>
      <c r="J33" s="1729"/>
      <c r="K33" s="1730"/>
    </row>
    <row r="34" spans="1:11" ht="24.95" customHeight="1">
      <c r="A34" s="1723"/>
      <c r="B34" s="1724"/>
      <c r="C34" s="366" t="s">
        <v>142</v>
      </c>
      <c r="D34" s="372"/>
      <c r="E34" s="366" t="s">
        <v>142</v>
      </c>
      <c r="F34" s="372"/>
      <c r="G34" s="366" t="s">
        <v>142</v>
      </c>
      <c r="H34" s="372"/>
      <c r="I34" s="1728"/>
      <c r="J34" s="1729"/>
      <c r="K34" s="1730"/>
    </row>
    <row r="35" spans="1:11" ht="24.95" customHeight="1">
      <c r="A35" s="1723" t="s">
        <v>187</v>
      </c>
      <c r="B35" s="1762">
        <v>4</v>
      </c>
      <c r="C35" s="366" t="s">
        <v>115</v>
      </c>
      <c r="D35" s="372"/>
      <c r="E35" s="366" t="s">
        <v>115</v>
      </c>
      <c r="F35" s="372"/>
      <c r="G35" s="366" t="s">
        <v>115</v>
      </c>
      <c r="H35" s="372"/>
      <c r="I35" s="1754" t="s">
        <v>732</v>
      </c>
      <c r="J35" s="1753" t="s">
        <v>733</v>
      </c>
      <c r="K35" s="1720" t="s">
        <v>734</v>
      </c>
    </row>
    <row r="36" spans="1:11" ht="24.95" customHeight="1">
      <c r="A36" s="1723"/>
      <c r="B36" s="1762"/>
      <c r="C36" s="366" t="s">
        <v>86</v>
      </c>
      <c r="D36" s="372"/>
      <c r="E36" s="366" t="s">
        <v>86</v>
      </c>
      <c r="F36" s="372"/>
      <c r="G36" s="366" t="s">
        <v>86</v>
      </c>
      <c r="H36" s="372"/>
      <c r="I36" s="1754"/>
      <c r="J36" s="1753"/>
      <c r="K36" s="1720"/>
    </row>
    <row r="37" spans="1:11" ht="24.95" customHeight="1">
      <c r="A37" s="1723"/>
      <c r="B37" s="1762"/>
      <c r="C37" s="366" t="s">
        <v>142</v>
      </c>
      <c r="D37" s="372">
        <v>3</v>
      </c>
      <c r="E37" s="366" t="s">
        <v>142</v>
      </c>
      <c r="F37" s="372">
        <v>1</v>
      </c>
      <c r="G37" s="366" t="s">
        <v>142</v>
      </c>
      <c r="H37" s="372"/>
      <c r="I37" s="1754"/>
      <c r="J37" s="1753"/>
      <c r="K37" s="1720"/>
    </row>
    <row r="38" spans="1:11" ht="24.95" customHeight="1">
      <c r="A38" s="1723" t="s">
        <v>188</v>
      </c>
      <c r="B38" s="1775"/>
      <c r="C38" s="366" t="s">
        <v>115</v>
      </c>
      <c r="D38" s="372"/>
      <c r="E38" s="366" t="s">
        <v>115</v>
      </c>
      <c r="F38" s="372"/>
      <c r="G38" s="366" t="s">
        <v>115</v>
      </c>
      <c r="H38" s="372"/>
      <c r="I38" s="1737"/>
      <c r="J38" s="1729"/>
      <c r="K38" s="1730"/>
    </row>
    <row r="39" spans="1:11" ht="24.95" customHeight="1">
      <c r="A39" s="1723"/>
      <c r="B39" s="1775"/>
      <c r="C39" s="366" t="s">
        <v>86</v>
      </c>
      <c r="D39" s="372"/>
      <c r="E39" s="366" t="s">
        <v>86</v>
      </c>
      <c r="F39" s="372"/>
      <c r="G39" s="366" t="s">
        <v>86</v>
      </c>
      <c r="H39" s="372"/>
      <c r="I39" s="1737"/>
      <c r="J39" s="1729"/>
      <c r="K39" s="1730"/>
    </row>
    <row r="40" spans="1:11" ht="24.95" customHeight="1">
      <c r="A40" s="1723"/>
      <c r="B40" s="1775"/>
      <c r="C40" s="366" t="s">
        <v>142</v>
      </c>
      <c r="D40" s="372"/>
      <c r="E40" s="366" t="s">
        <v>142</v>
      </c>
      <c r="F40" s="372"/>
      <c r="G40" s="366" t="s">
        <v>142</v>
      </c>
      <c r="H40" s="372"/>
      <c r="I40" s="1737"/>
      <c r="J40" s="1729"/>
      <c r="K40" s="1730"/>
    </row>
    <row r="41" spans="1:11" ht="24.95" customHeight="1">
      <c r="A41" s="1723" t="s">
        <v>635</v>
      </c>
      <c r="B41" s="1724">
        <v>1</v>
      </c>
      <c r="C41" s="366" t="s">
        <v>115</v>
      </c>
      <c r="D41" s="372"/>
      <c r="E41" s="366" t="s">
        <v>115</v>
      </c>
      <c r="F41" s="372"/>
      <c r="G41" s="366" t="s">
        <v>115</v>
      </c>
      <c r="H41" s="372"/>
      <c r="I41" s="1721" t="s">
        <v>788</v>
      </c>
      <c r="J41" s="1722" t="s">
        <v>775</v>
      </c>
      <c r="K41" s="1719" t="s">
        <v>734</v>
      </c>
    </row>
    <row r="42" spans="1:11" ht="24.95" customHeight="1">
      <c r="A42" s="1723"/>
      <c r="B42" s="1724"/>
      <c r="C42" s="366" t="s">
        <v>86</v>
      </c>
      <c r="D42" s="372"/>
      <c r="E42" s="366" t="s">
        <v>86</v>
      </c>
      <c r="F42" s="372"/>
      <c r="G42" s="366" t="s">
        <v>86</v>
      </c>
      <c r="H42" s="372"/>
      <c r="I42" s="1721"/>
      <c r="J42" s="1722"/>
      <c r="K42" s="1720"/>
    </row>
    <row r="43" spans="1:11" ht="24.95" customHeight="1">
      <c r="A43" s="1723"/>
      <c r="B43" s="1724"/>
      <c r="C43" s="366" t="s">
        <v>142</v>
      </c>
      <c r="D43" s="372">
        <v>1</v>
      </c>
      <c r="E43" s="366" t="s">
        <v>142</v>
      </c>
      <c r="F43" s="372"/>
      <c r="G43" s="366" t="s">
        <v>142</v>
      </c>
      <c r="H43" s="372"/>
      <c r="I43" s="1721"/>
      <c r="J43" s="1722"/>
      <c r="K43" s="1720"/>
    </row>
    <row r="44" spans="1:11" ht="24.95" customHeight="1">
      <c r="A44" s="1723" t="s">
        <v>353</v>
      </c>
      <c r="B44" s="1724"/>
      <c r="C44" s="366" t="s">
        <v>115</v>
      </c>
      <c r="D44" s="372"/>
      <c r="E44" s="366" t="s">
        <v>115</v>
      </c>
      <c r="F44" s="372"/>
      <c r="G44" s="366" t="s">
        <v>115</v>
      </c>
      <c r="H44" s="372"/>
      <c r="I44" s="1728"/>
      <c r="J44" s="1729"/>
      <c r="K44" s="1730"/>
    </row>
    <row r="45" spans="1:11" ht="24.95" customHeight="1">
      <c r="A45" s="1723"/>
      <c r="B45" s="1724"/>
      <c r="C45" s="366" t="s">
        <v>86</v>
      </c>
      <c r="D45" s="372"/>
      <c r="E45" s="366" t="s">
        <v>86</v>
      </c>
      <c r="F45" s="372"/>
      <c r="G45" s="366" t="s">
        <v>86</v>
      </c>
      <c r="H45" s="372"/>
      <c r="I45" s="1728"/>
      <c r="J45" s="1729"/>
      <c r="K45" s="1730"/>
    </row>
    <row r="46" spans="1:11" ht="24.95" customHeight="1">
      <c r="A46" s="1723"/>
      <c r="B46" s="1724"/>
      <c r="C46" s="366" t="s">
        <v>142</v>
      </c>
      <c r="D46" s="372"/>
      <c r="E46" s="366" t="s">
        <v>142</v>
      </c>
      <c r="F46" s="372"/>
      <c r="G46" s="366" t="s">
        <v>142</v>
      </c>
      <c r="H46" s="372"/>
      <c r="I46" s="1728"/>
      <c r="J46" s="1729"/>
      <c r="K46" s="1730"/>
    </row>
    <row r="47" spans="1:11" ht="24.95" customHeight="1">
      <c r="A47" s="1723" t="s">
        <v>127</v>
      </c>
      <c r="B47" s="1724">
        <v>4</v>
      </c>
      <c r="C47" s="366" t="s">
        <v>115</v>
      </c>
      <c r="D47" s="372"/>
      <c r="E47" s="366" t="s">
        <v>115</v>
      </c>
      <c r="F47" s="372"/>
      <c r="G47" s="366" t="s">
        <v>115</v>
      </c>
      <c r="H47" s="372"/>
      <c r="I47" s="1728"/>
      <c r="J47" s="1729"/>
      <c r="K47" s="1730"/>
    </row>
    <row r="48" spans="1:11" ht="24.95" customHeight="1">
      <c r="A48" s="1723"/>
      <c r="B48" s="1724"/>
      <c r="C48" s="366" t="s">
        <v>86</v>
      </c>
      <c r="D48" s="372"/>
      <c r="E48" s="366" t="s">
        <v>86</v>
      </c>
      <c r="F48" s="372"/>
      <c r="G48" s="366" t="s">
        <v>86</v>
      </c>
      <c r="H48" s="372"/>
      <c r="I48" s="1728"/>
      <c r="J48" s="1729"/>
      <c r="K48" s="1730"/>
    </row>
    <row r="49" spans="1:11" ht="24.95" customHeight="1">
      <c r="A49" s="1723"/>
      <c r="B49" s="1724"/>
      <c r="C49" s="366" t="s">
        <v>142</v>
      </c>
      <c r="D49" s="372"/>
      <c r="E49" s="366" t="s">
        <v>142</v>
      </c>
      <c r="F49" s="372">
        <v>4</v>
      </c>
      <c r="G49" s="366" t="s">
        <v>142</v>
      </c>
      <c r="H49" s="372"/>
      <c r="I49" s="1728"/>
      <c r="J49" s="1729"/>
      <c r="K49" s="1730"/>
    </row>
    <row r="50" spans="1:11" ht="24.95" customHeight="1">
      <c r="A50" s="1723" t="s">
        <v>714</v>
      </c>
      <c r="B50" s="1724"/>
      <c r="C50" s="366" t="s">
        <v>115</v>
      </c>
      <c r="D50" s="372"/>
      <c r="E50" s="366" t="s">
        <v>115</v>
      </c>
      <c r="F50" s="372"/>
      <c r="G50" s="366" t="s">
        <v>115</v>
      </c>
      <c r="H50" s="372"/>
      <c r="I50" s="1728"/>
      <c r="J50" s="1729"/>
      <c r="K50" s="1730"/>
    </row>
    <row r="51" spans="1:11" ht="24.95" customHeight="1">
      <c r="A51" s="1723"/>
      <c r="B51" s="1724"/>
      <c r="C51" s="366" t="s">
        <v>86</v>
      </c>
      <c r="D51" s="372"/>
      <c r="E51" s="366" t="s">
        <v>86</v>
      </c>
      <c r="F51" s="372"/>
      <c r="G51" s="366" t="s">
        <v>86</v>
      </c>
      <c r="H51" s="372"/>
      <c r="I51" s="1728"/>
      <c r="J51" s="1729"/>
      <c r="K51" s="1730"/>
    </row>
    <row r="52" spans="1:11" ht="24.95" customHeight="1">
      <c r="A52" s="1723"/>
      <c r="B52" s="1724"/>
      <c r="C52" s="366" t="s">
        <v>142</v>
      </c>
      <c r="D52" s="372"/>
      <c r="E52" s="366" t="s">
        <v>142</v>
      </c>
      <c r="F52" s="372"/>
      <c r="G52" s="366" t="s">
        <v>142</v>
      </c>
      <c r="H52" s="372"/>
      <c r="I52" s="1728"/>
      <c r="J52" s="1729"/>
      <c r="K52" s="1730"/>
    </row>
    <row r="53" spans="1:11" ht="24.95" customHeight="1">
      <c r="A53" s="1723" t="s">
        <v>189</v>
      </c>
      <c r="B53" s="1724"/>
      <c r="C53" s="366" t="s">
        <v>115</v>
      </c>
      <c r="D53" s="372"/>
      <c r="E53" s="366" t="s">
        <v>115</v>
      </c>
      <c r="F53" s="372"/>
      <c r="G53" s="366" t="s">
        <v>115</v>
      </c>
      <c r="H53" s="372"/>
      <c r="I53" s="1728"/>
      <c r="J53" s="1729"/>
      <c r="K53" s="1730"/>
    </row>
    <row r="54" spans="1:11" ht="24.95" customHeight="1">
      <c r="A54" s="1723"/>
      <c r="B54" s="1724"/>
      <c r="C54" s="366" t="s">
        <v>86</v>
      </c>
      <c r="D54" s="372"/>
      <c r="E54" s="366" t="s">
        <v>86</v>
      </c>
      <c r="F54" s="372"/>
      <c r="G54" s="366" t="s">
        <v>86</v>
      </c>
      <c r="H54" s="372"/>
      <c r="I54" s="1728"/>
      <c r="J54" s="1729"/>
      <c r="K54" s="1730"/>
    </row>
    <row r="55" spans="1:11" ht="24.95" customHeight="1">
      <c r="A55" s="1723"/>
      <c r="B55" s="1724"/>
      <c r="C55" s="366" t="s">
        <v>142</v>
      </c>
      <c r="D55" s="372"/>
      <c r="E55" s="366" t="s">
        <v>142</v>
      </c>
      <c r="F55" s="372"/>
      <c r="G55" s="366" t="s">
        <v>142</v>
      </c>
      <c r="H55" s="372"/>
      <c r="I55" s="1728"/>
      <c r="J55" s="1729"/>
      <c r="K55" s="1730"/>
    </row>
    <row r="56" spans="1:11" ht="24.95" customHeight="1">
      <c r="A56" s="1723" t="s">
        <v>190</v>
      </c>
      <c r="B56" s="1724">
        <v>41</v>
      </c>
      <c r="C56" s="366" t="s">
        <v>115</v>
      </c>
      <c r="D56" s="372"/>
      <c r="E56" s="366" t="s">
        <v>115</v>
      </c>
      <c r="F56" s="372"/>
      <c r="G56" s="366" t="s">
        <v>115</v>
      </c>
      <c r="H56" s="372"/>
      <c r="I56" s="1721" t="s">
        <v>788</v>
      </c>
      <c r="J56" s="1722" t="s">
        <v>775</v>
      </c>
      <c r="K56" s="1719" t="s">
        <v>734</v>
      </c>
    </row>
    <row r="57" spans="1:11" ht="24.95" customHeight="1">
      <c r="A57" s="1723"/>
      <c r="B57" s="1724"/>
      <c r="C57" s="366" t="s">
        <v>86</v>
      </c>
      <c r="D57" s="372">
        <v>1</v>
      </c>
      <c r="E57" s="366" t="s">
        <v>86</v>
      </c>
      <c r="F57" s="372"/>
      <c r="G57" s="366" t="s">
        <v>86</v>
      </c>
      <c r="H57" s="372"/>
      <c r="I57" s="1721"/>
      <c r="J57" s="1722"/>
      <c r="K57" s="1720"/>
    </row>
    <row r="58" spans="1:11" ht="24.95" customHeight="1">
      <c r="A58" s="1723"/>
      <c r="B58" s="1724"/>
      <c r="C58" s="366" t="s">
        <v>142</v>
      </c>
      <c r="D58" s="372">
        <v>15</v>
      </c>
      <c r="E58" s="366" t="s">
        <v>142</v>
      </c>
      <c r="F58" s="372">
        <v>25</v>
      </c>
      <c r="G58" s="366" t="s">
        <v>142</v>
      </c>
      <c r="H58" s="372"/>
      <c r="I58" s="1721"/>
      <c r="J58" s="1722"/>
      <c r="K58" s="1720"/>
    </row>
    <row r="59" spans="1:11" ht="24.95" customHeight="1">
      <c r="A59" s="1723" t="s">
        <v>191</v>
      </c>
      <c r="B59" s="1724">
        <v>49</v>
      </c>
      <c r="C59" s="366" t="s">
        <v>115</v>
      </c>
      <c r="D59" s="372">
        <v>4</v>
      </c>
      <c r="E59" s="366" t="s">
        <v>115</v>
      </c>
      <c r="F59" s="372"/>
      <c r="G59" s="366" t="s">
        <v>115</v>
      </c>
      <c r="H59" s="372"/>
      <c r="I59" s="1721" t="s">
        <v>788</v>
      </c>
      <c r="J59" s="1722" t="s">
        <v>775</v>
      </c>
      <c r="K59" s="1719" t="s">
        <v>734</v>
      </c>
    </row>
    <row r="60" spans="1:11" ht="24.95" customHeight="1">
      <c r="A60" s="1723"/>
      <c r="B60" s="1724"/>
      <c r="C60" s="366" t="s">
        <v>86</v>
      </c>
      <c r="D60" s="372">
        <v>10</v>
      </c>
      <c r="E60" s="366" t="s">
        <v>86</v>
      </c>
      <c r="F60" s="372">
        <v>13</v>
      </c>
      <c r="G60" s="366" t="s">
        <v>86</v>
      </c>
      <c r="H60" s="372"/>
      <c r="I60" s="1721"/>
      <c r="J60" s="1722"/>
      <c r="K60" s="1720"/>
    </row>
    <row r="61" spans="1:11" ht="24.95" customHeight="1">
      <c r="A61" s="1723"/>
      <c r="B61" s="1724"/>
      <c r="C61" s="366" t="s">
        <v>142</v>
      </c>
      <c r="D61" s="372">
        <v>9</v>
      </c>
      <c r="E61" s="366" t="s">
        <v>142</v>
      </c>
      <c r="F61" s="372">
        <v>13</v>
      </c>
      <c r="G61" s="366" t="s">
        <v>142</v>
      </c>
      <c r="H61" s="372"/>
      <c r="I61" s="1721"/>
      <c r="J61" s="1722"/>
      <c r="K61" s="1720"/>
    </row>
    <row r="62" spans="1:11" ht="24.95" customHeight="1">
      <c r="A62" s="1723" t="s">
        <v>718</v>
      </c>
      <c r="B62" s="1724">
        <v>69</v>
      </c>
      <c r="C62" s="366" t="s">
        <v>115</v>
      </c>
      <c r="D62" s="372"/>
      <c r="E62" s="366" t="s">
        <v>115</v>
      </c>
      <c r="F62" s="372"/>
      <c r="G62" s="366" t="s">
        <v>115</v>
      </c>
      <c r="H62" s="372"/>
      <c r="I62" s="1721" t="s">
        <v>788</v>
      </c>
      <c r="J62" s="1722" t="s">
        <v>775</v>
      </c>
      <c r="K62" s="1719" t="s">
        <v>734</v>
      </c>
    </row>
    <row r="63" spans="1:11" ht="24.95" customHeight="1">
      <c r="A63" s="1723"/>
      <c r="B63" s="1724"/>
      <c r="C63" s="366" t="s">
        <v>86</v>
      </c>
      <c r="D63" s="372"/>
      <c r="E63" s="366" t="s">
        <v>86</v>
      </c>
      <c r="F63" s="372">
        <v>10</v>
      </c>
      <c r="G63" s="366" t="s">
        <v>86</v>
      </c>
      <c r="H63" s="372"/>
      <c r="I63" s="1721"/>
      <c r="J63" s="1722"/>
      <c r="K63" s="1720"/>
    </row>
    <row r="64" spans="1:11" ht="24.95" customHeight="1">
      <c r="A64" s="1723"/>
      <c r="B64" s="1724"/>
      <c r="C64" s="366" t="s">
        <v>142</v>
      </c>
      <c r="D64" s="372">
        <v>1</v>
      </c>
      <c r="E64" s="366" t="s">
        <v>142</v>
      </c>
      <c r="F64" s="372">
        <v>58</v>
      </c>
      <c r="G64" s="366" t="s">
        <v>142</v>
      </c>
      <c r="H64" s="372"/>
      <c r="I64" s="1721"/>
      <c r="J64" s="1722"/>
      <c r="K64" s="1720"/>
    </row>
    <row r="65" spans="1:11" ht="24.95" customHeight="1">
      <c r="A65" s="1723" t="s">
        <v>192</v>
      </c>
      <c r="B65" s="1775">
        <v>1</v>
      </c>
      <c r="C65" s="366" t="s">
        <v>115</v>
      </c>
      <c r="D65" s="372"/>
      <c r="E65" s="366" t="s">
        <v>115</v>
      </c>
      <c r="F65" s="372"/>
      <c r="G65" s="366" t="s">
        <v>115</v>
      </c>
      <c r="H65" s="372"/>
      <c r="I65" s="1721" t="s">
        <v>732</v>
      </c>
      <c r="J65" s="1722" t="s">
        <v>775</v>
      </c>
      <c r="K65" s="1719" t="s">
        <v>734</v>
      </c>
    </row>
    <row r="66" spans="1:11" ht="24.95" customHeight="1">
      <c r="A66" s="1723"/>
      <c r="B66" s="1775"/>
      <c r="C66" s="366" t="s">
        <v>86</v>
      </c>
      <c r="D66" s="372"/>
      <c r="E66" s="366" t="s">
        <v>86</v>
      </c>
      <c r="F66" s="372"/>
      <c r="G66" s="366" t="s">
        <v>86</v>
      </c>
      <c r="H66" s="372"/>
      <c r="I66" s="1721"/>
      <c r="J66" s="1722"/>
      <c r="K66" s="1720"/>
    </row>
    <row r="67" spans="1:11" ht="24.95" customHeight="1">
      <c r="A67" s="1723"/>
      <c r="B67" s="1775"/>
      <c r="C67" s="366" t="s">
        <v>142</v>
      </c>
      <c r="D67" s="372">
        <v>1</v>
      </c>
      <c r="E67" s="366" t="s">
        <v>142</v>
      </c>
      <c r="F67" s="372"/>
      <c r="G67" s="366" t="s">
        <v>142</v>
      </c>
      <c r="H67" s="372"/>
      <c r="I67" s="1721"/>
      <c r="J67" s="1722"/>
      <c r="K67" s="1720"/>
    </row>
    <row r="68" spans="1:11" ht="24.95" customHeight="1">
      <c r="A68" s="1723" t="s">
        <v>637</v>
      </c>
      <c r="B68" s="1724"/>
      <c r="C68" s="366" t="s">
        <v>115</v>
      </c>
      <c r="D68" s="457"/>
      <c r="E68" s="366" t="s">
        <v>115</v>
      </c>
      <c r="F68" s="457"/>
      <c r="G68" s="355" t="s">
        <v>115</v>
      </c>
      <c r="H68" s="457"/>
      <c r="I68" s="1725"/>
      <c r="J68" s="1726"/>
      <c r="K68" s="1727"/>
    </row>
    <row r="69" spans="1:11" ht="24.95" customHeight="1">
      <c r="A69" s="1723"/>
      <c r="B69" s="1724"/>
      <c r="C69" s="366" t="s">
        <v>86</v>
      </c>
      <c r="D69" s="457"/>
      <c r="E69" s="366" t="s">
        <v>86</v>
      </c>
      <c r="F69" s="457"/>
      <c r="G69" s="355" t="s">
        <v>86</v>
      </c>
      <c r="H69" s="457"/>
      <c r="I69" s="1725"/>
      <c r="J69" s="1726"/>
      <c r="K69" s="1727"/>
    </row>
    <row r="70" spans="1:11" ht="24.95" customHeight="1">
      <c r="A70" s="1723"/>
      <c r="B70" s="1724"/>
      <c r="C70" s="366" t="s">
        <v>142</v>
      </c>
      <c r="D70" s="457"/>
      <c r="E70" s="366" t="s">
        <v>142</v>
      </c>
      <c r="F70" s="457"/>
      <c r="G70" s="355" t="s">
        <v>142</v>
      </c>
      <c r="H70" s="457"/>
      <c r="I70" s="1725"/>
      <c r="J70" s="1726"/>
      <c r="K70" s="1727"/>
    </row>
    <row r="71" spans="1:11" ht="24.95" customHeight="1">
      <c r="A71" s="1723" t="s">
        <v>638</v>
      </c>
      <c r="B71" s="1724"/>
      <c r="C71" s="366" t="s">
        <v>115</v>
      </c>
      <c r="D71" s="457"/>
      <c r="E71" s="366" t="s">
        <v>115</v>
      </c>
      <c r="F71" s="457"/>
      <c r="G71" s="355" t="s">
        <v>115</v>
      </c>
      <c r="H71" s="457"/>
      <c r="I71" s="1725"/>
      <c r="J71" s="1726"/>
      <c r="K71" s="1727"/>
    </row>
    <row r="72" spans="1:11" ht="24.95" customHeight="1">
      <c r="A72" s="1723"/>
      <c r="B72" s="1724"/>
      <c r="C72" s="366" t="s">
        <v>86</v>
      </c>
      <c r="D72" s="457"/>
      <c r="E72" s="366" t="s">
        <v>86</v>
      </c>
      <c r="F72" s="457"/>
      <c r="G72" s="355" t="s">
        <v>86</v>
      </c>
      <c r="H72" s="457"/>
      <c r="I72" s="1725"/>
      <c r="J72" s="1726"/>
      <c r="K72" s="1727"/>
    </row>
    <row r="73" spans="1:11" ht="24.95" customHeight="1">
      <c r="A73" s="1723"/>
      <c r="B73" s="1724"/>
      <c r="C73" s="366" t="s">
        <v>142</v>
      </c>
      <c r="D73" s="457"/>
      <c r="E73" s="366" t="s">
        <v>142</v>
      </c>
      <c r="F73" s="457"/>
      <c r="G73" s="355" t="s">
        <v>142</v>
      </c>
      <c r="H73" s="457"/>
      <c r="I73" s="1725"/>
      <c r="J73" s="1726"/>
      <c r="K73" s="1727"/>
    </row>
    <row r="74" spans="1:11" ht="24.95" customHeight="1">
      <c r="A74" s="1723" t="s">
        <v>722</v>
      </c>
      <c r="B74" s="1724">
        <v>1</v>
      </c>
      <c r="C74" s="366" t="s">
        <v>115</v>
      </c>
      <c r="D74" s="457"/>
      <c r="E74" s="366" t="s">
        <v>115</v>
      </c>
      <c r="F74" s="457"/>
      <c r="G74" s="355" t="s">
        <v>115</v>
      </c>
      <c r="H74" s="457"/>
      <c r="I74" s="1721" t="s">
        <v>788</v>
      </c>
      <c r="J74" s="1722" t="s">
        <v>775</v>
      </c>
      <c r="K74" s="1719" t="s">
        <v>734</v>
      </c>
    </row>
    <row r="75" spans="1:11" ht="24.95" customHeight="1">
      <c r="A75" s="1723"/>
      <c r="B75" s="1724"/>
      <c r="C75" s="366" t="s">
        <v>86</v>
      </c>
      <c r="D75" s="457"/>
      <c r="E75" s="366" t="s">
        <v>86</v>
      </c>
      <c r="F75" s="457"/>
      <c r="G75" s="355" t="s">
        <v>86</v>
      </c>
      <c r="H75" s="457"/>
      <c r="I75" s="1721"/>
      <c r="J75" s="1722"/>
      <c r="K75" s="1720"/>
    </row>
    <row r="76" spans="1:11" ht="24.95" customHeight="1">
      <c r="A76" s="1723"/>
      <c r="B76" s="1724"/>
      <c r="C76" s="366" t="s">
        <v>142</v>
      </c>
      <c r="D76" s="457"/>
      <c r="E76" s="366" t="s">
        <v>142</v>
      </c>
      <c r="F76" s="457">
        <v>1</v>
      </c>
      <c r="G76" s="355" t="s">
        <v>142</v>
      </c>
      <c r="H76" s="457"/>
      <c r="I76" s="1721"/>
      <c r="J76" s="1722"/>
      <c r="K76" s="1720"/>
    </row>
    <row r="77" spans="1:11" ht="24.95" customHeight="1">
      <c r="A77" s="1723" t="s">
        <v>639</v>
      </c>
      <c r="B77" s="1724">
        <v>6</v>
      </c>
      <c r="C77" s="366" t="s">
        <v>115</v>
      </c>
      <c r="D77" s="457"/>
      <c r="E77" s="366" t="s">
        <v>115</v>
      </c>
      <c r="F77" s="457"/>
      <c r="G77" s="355" t="s">
        <v>115</v>
      </c>
      <c r="H77" s="457"/>
      <c r="I77" s="1721" t="s">
        <v>788</v>
      </c>
      <c r="J77" s="1722" t="s">
        <v>775</v>
      </c>
      <c r="K77" s="1719" t="s">
        <v>734</v>
      </c>
    </row>
    <row r="78" spans="1:11" ht="24.95" customHeight="1">
      <c r="A78" s="1723"/>
      <c r="B78" s="1724"/>
      <c r="C78" s="366" t="s">
        <v>86</v>
      </c>
      <c r="D78" s="457"/>
      <c r="E78" s="366" t="s">
        <v>86</v>
      </c>
      <c r="F78" s="457"/>
      <c r="G78" s="355" t="s">
        <v>86</v>
      </c>
      <c r="H78" s="457"/>
      <c r="I78" s="1721"/>
      <c r="J78" s="1722"/>
      <c r="K78" s="1720"/>
    </row>
    <row r="79" spans="1:11" ht="24.95" customHeight="1">
      <c r="A79" s="1723"/>
      <c r="B79" s="1724"/>
      <c r="C79" s="366" t="s">
        <v>142</v>
      </c>
      <c r="D79" s="457">
        <v>3</v>
      </c>
      <c r="E79" s="366" t="s">
        <v>142</v>
      </c>
      <c r="F79" s="457">
        <v>3</v>
      </c>
      <c r="G79" s="355" t="s">
        <v>142</v>
      </c>
      <c r="H79" s="457"/>
      <c r="I79" s="1721"/>
      <c r="J79" s="1722"/>
      <c r="K79" s="1720"/>
    </row>
    <row r="80" spans="1:11" ht="24.95" customHeight="1">
      <c r="A80" s="1723" t="s">
        <v>724</v>
      </c>
      <c r="B80" s="1724"/>
      <c r="C80" s="366" t="s">
        <v>115</v>
      </c>
      <c r="D80" s="458"/>
      <c r="E80" s="355" t="s">
        <v>115</v>
      </c>
      <c r="F80" s="458"/>
      <c r="G80" s="355" t="s">
        <v>115</v>
      </c>
      <c r="H80" s="458"/>
      <c r="I80" s="1725"/>
      <c r="J80" s="1726"/>
      <c r="K80" s="1727"/>
    </row>
    <row r="81" spans="1:11" ht="24.95" customHeight="1">
      <c r="A81" s="1723"/>
      <c r="B81" s="1724"/>
      <c r="C81" s="366" t="s">
        <v>86</v>
      </c>
      <c r="D81" s="458"/>
      <c r="E81" s="355" t="s">
        <v>86</v>
      </c>
      <c r="F81" s="458"/>
      <c r="G81" s="355" t="s">
        <v>86</v>
      </c>
      <c r="H81" s="458"/>
      <c r="I81" s="1725"/>
      <c r="J81" s="1726"/>
      <c r="K81" s="1727"/>
    </row>
    <row r="82" spans="1:11" ht="24.95" customHeight="1" thickBot="1">
      <c r="A82" s="1773"/>
      <c r="B82" s="1774"/>
      <c r="C82" s="367" t="s">
        <v>142</v>
      </c>
      <c r="D82" s="459"/>
      <c r="E82" s="369" t="s">
        <v>142</v>
      </c>
      <c r="F82" s="459"/>
      <c r="G82" s="369" t="s">
        <v>142</v>
      </c>
      <c r="H82" s="459"/>
      <c r="I82" s="1731"/>
      <c r="J82" s="1732"/>
      <c r="K82" s="1733"/>
    </row>
  </sheetData>
  <mergeCells count="140">
    <mergeCell ref="A50:A52"/>
    <mergeCell ref="B50:B52"/>
    <mergeCell ref="A47:A49"/>
    <mergeCell ref="B47:B49"/>
    <mergeCell ref="N5:S9"/>
    <mergeCell ref="A80:A82"/>
    <mergeCell ref="B80:B82"/>
    <mergeCell ref="A62:A64"/>
    <mergeCell ref="B62:B64"/>
    <mergeCell ref="I62:I64"/>
    <mergeCell ref="A65:A67"/>
    <mergeCell ref="B65:B67"/>
    <mergeCell ref="A77:A79"/>
    <mergeCell ref="B77:B79"/>
    <mergeCell ref="A32:A34"/>
    <mergeCell ref="B32:B34"/>
    <mergeCell ref="I32:I34"/>
    <mergeCell ref="A59:A61"/>
    <mergeCell ref="B59:B61"/>
    <mergeCell ref="A38:A40"/>
    <mergeCell ref="B38:B40"/>
    <mergeCell ref="I38:I40"/>
    <mergeCell ref="A35:A37"/>
    <mergeCell ref="I74:I76"/>
    <mergeCell ref="A44:A46"/>
    <mergeCell ref="B44:B46"/>
    <mergeCell ref="I44:I46"/>
    <mergeCell ref="A17:A19"/>
    <mergeCell ref="I17:I19"/>
    <mergeCell ref="A29:A31"/>
    <mergeCell ref="B29:B31"/>
    <mergeCell ref="A26:A28"/>
    <mergeCell ref="B26:B28"/>
    <mergeCell ref="I26:I28"/>
    <mergeCell ref="I29:I31"/>
    <mergeCell ref="B35:B37"/>
    <mergeCell ref="B17:B19"/>
    <mergeCell ref="B20:B22"/>
    <mergeCell ref="I20:I22"/>
    <mergeCell ref="B5:B7"/>
    <mergeCell ref="I5:I7"/>
    <mergeCell ref="J5:J7"/>
    <mergeCell ref="A41:A43"/>
    <mergeCell ref="B41:B43"/>
    <mergeCell ref="I41:I43"/>
    <mergeCell ref="J35:J37"/>
    <mergeCell ref="K35:K37"/>
    <mergeCell ref="I35:I37"/>
    <mergeCell ref="K5:K7"/>
    <mergeCell ref="A5:A7"/>
    <mergeCell ref="K8:K10"/>
    <mergeCell ref="A11:A13"/>
    <mergeCell ref="J8:J10"/>
    <mergeCell ref="A8:A10"/>
    <mergeCell ref="B8:B10"/>
    <mergeCell ref="I8:I10"/>
    <mergeCell ref="B11:B13"/>
    <mergeCell ref="I11:I13"/>
    <mergeCell ref="J11:J13"/>
    <mergeCell ref="K11:K13"/>
    <mergeCell ref="J17:J19"/>
    <mergeCell ref="K17:K19"/>
    <mergeCell ref="A20:A22"/>
    <mergeCell ref="I3:I4"/>
    <mergeCell ref="J3:J4"/>
    <mergeCell ref="K3:K4"/>
    <mergeCell ref="A3:A4"/>
    <mergeCell ref="B3:B4"/>
    <mergeCell ref="C3:H3"/>
    <mergeCell ref="C4:D4"/>
    <mergeCell ref="E4:F4"/>
    <mergeCell ref="G4:H4"/>
    <mergeCell ref="J20:J22"/>
    <mergeCell ref="K20:K22"/>
    <mergeCell ref="A14:A16"/>
    <mergeCell ref="B14:B16"/>
    <mergeCell ref="I14:I16"/>
    <mergeCell ref="J14:J16"/>
    <mergeCell ref="K14:K16"/>
    <mergeCell ref="J29:J31"/>
    <mergeCell ref="K29:K31"/>
    <mergeCell ref="K32:K34"/>
    <mergeCell ref="J32:J34"/>
    <mergeCell ref="J26:J28"/>
    <mergeCell ref="K26:K28"/>
    <mergeCell ref="A23:A25"/>
    <mergeCell ref="B23:B25"/>
    <mergeCell ref="I23:I25"/>
    <mergeCell ref="J23:J25"/>
    <mergeCell ref="K23:K25"/>
    <mergeCell ref="I80:I82"/>
    <mergeCell ref="I77:I79"/>
    <mergeCell ref="J80:J82"/>
    <mergeCell ref="J77:J79"/>
    <mergeCell ref="K77:K79"/>
    <mergeCell ref="K80:K82"/>
    <mergeCell ref="J38:J40"/>
    <mergeCell ref="J56:J58"/>
    <mergeCell ref="J59:J61"/>
    <mergeCell ref="I59:I61"/>
    <mergeCell ref="I50:I52"/>
    <mergeCell ref="J50:J52"/>
    <mergeCell ref="K50:K52"/>
    <mergeCell ref="I47:I49"/>
    <mergeCell ref="J47:J49"/>
    <mergeCell ref="K47:K49"/>
    <mergeCell ref="K56:K58"/>
    <mergeCell ref="K59:K61"/>
    <mergeCell ref="J41:J43"/>
    <mergeCell ref="K41:K43"/>
    <mergeCell ref="J44:J46"/>
    <mergeCell ref="K44:K46"/>
    <mergeCell ref="K38:K40"/>
    <mergeCell ref="I56:I58"/>
    <mergeCell ref="A53:A55"/>
    <mergeCell ref="B53:B55"/>
    <mergeCell ref="I53:I55"/>
    <mergeCell ref="J53:J55"/>
    <mergeCell ref="K53:K55"/>
    <mergeCell ref="J62:J64"/>
    <mergeCell ref="K62:K64"/>
    <mergeCell ref="A56:A58"/>
    <mergeCell ref="B56:B58"/>
    <mergeCell ref="K65:K67"/>
    <mergeCell ref="I65:I67"/>
    <mergeCell ref="J65:J67"/>
    <mergeCell ref="A74:A76"/>
    <mergeCell ref="B74:B76"/>
    <mergeCell ref="A71:A73"/>
    <mergeCell ref="B71:B73"/>
    <mergeCell ref="I71:I73"/>
    <mergeCell ref="J71:J73"/>
    <mergeCell ref="K71:K73"/>
    <mergeCell ref="A68:A70"/>
    <mergeCell ref="B68:B70"/>
    <mergeCell ref="I68:I70"/>
    <mergeCell ref="J68:J70"/>
    <mergeCell ref="K68:K70"/>
    <mergeCell ref="J74:J76"/>
    <mergeCell ref="K74:K76"/>
  </mergeCells>
  <phoneticPr fontId="16" type="noConversion"/>
  <pageMargins left="0.75" right="0.75" top="1" bottom="1" header="0.5" footer="0.5"/>
  <pageSetup paperSize="9" scale="62" orientation="portrait" r:id="rId1"/>
  <headerFooter alignWithMargins="0"/>
  <rowBreaks count="1" manualBreakCount="1">
    <brk id="58" max="16383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28"/>
  <sheetViews>
    <sheetView view="pageBreakPreview" zoomScale="87" zoomScaleNormal="100" zoomScaleSheetLayoutView="87" workbookViewId="0">
      <pane ySplit="3" topLeftCell="A27" activePane="bottomLeft" state="frozen"/>
      <selection activeCell="F1048544" sqref="F1048544"/>
      <selection pane="bottomLeft" sqref="A1:D28"/>
    </sheetView>
  </sheetViews>
  <sheetFormatPr defaultRowHeight="13.5"/>
  <cols>
    <col min="1" max="1" width="5.88671875" style="59" customWidth="1"/>
    <col min="2" max="2" width="6.88671875" style="66" customWidth="1"/>
    <col min="3" max="4" width="40.6640625" style="60" customWidth="1"/>
    <col min="5" max="5" width="3.109375" style="60" customWidth="1"/>
    <col min="6" max="16384" width="8.88671875" style="60"/>
  </cols>
  <sheetData>
    <row r="1" spans="1:4" customFormat="1" ht="18.75">
      <c r="A1" s="39" t="s">
        <v>144</v>
      </c>
      <c r="B1" s="25"/>
      <c r="C1" s="25"/>
      <c r="D1" s="25"/>
    </row>
    <row r="2" spans="1:4" customFormat="1" ht="14.25" thickBot="1">
      <c r="A2" s="40"/>
      <c r="B2" s="22"/>
    </row>
    <row r="3" spans="1:4" s="42" customFormat="1" ht="37.5" customHeight="1">
      <c r="A3" s="275" t="s">
        <v>183</v>
      </c>
      <c r="B3" s="276" t="s">
        <v>25</v>
      </c>
      <c r="C3" s="276" t="s">
        <v>735</v>
      </c>
      <c r="D3" s="277" t="s">
        <v>736</v>
      </c>
    </row>
    <row r="4" spans="1:4" s="42" customFormat="1" ht="54" customHeight="1">
      <c r="A4" s="1776" t="s">
        <v>184</v>
      </c>
      <c r="B4" s="272" t="s">
        <v>185</v>
      </c>
      <c r="C4" s="273" t="s">
        <v>738</v>
      </c>
      <c r="D4" s="431" t="s">
        <v>738</v>
      </c>
    </row>
    <row r="5" spans="1:4" s="42" customFormat="1" ht="54" customHeight="1">
      <c r="A5" s="1777"/>
      <c r="B5" s="272" t="s">
        <v>126</v>
      </c>
      <c r="C5" s="273" t="s">
        <v>738</v>
      </c>
      <c r="D5" s="278" t="s">
        <v>749</v>
      </c>
    </row>
    <row r="6" spans="1:4" s="41" customFormat="1" ht="54" customHeight="1">
      <c r="A6" s="1777"/>
      <c r="B6" s="272" t="s">
        <v>186</v>
      </c>
      <c r="C6" s="273" t="s">
        <v>738</v>
      </c>
      <c r="D6" s="431" t="s">
        <v>738</v>
      </c>
    </row>
    <row r="7" spans="1:4" s="41" customFormat="1" ht="54" customHeight="1">
      <c r="A7" s="1777"/>
      <c r="B7" s="272" t="s">
        <v>172</v>
      </c>
      <c r="C7" s="264" t="s">
        <v>853</v>
      </c>
      <c r="D7" s="264" t="s">
        <v>739</v>
      </c>
    </row>
    <row r="8" spans="1:4" s="41" customFormat="1" ht="54" customHeight="1">
      <c r="A8" s="1777"/>
      <c r="B8" s="272" t="s">
        <v>704</v>
      </c>
      <c r="C8" s="414" t="s">
        <v>742</v>
      </c>
      <c r="D8" s="414" t="s">
        <v>742</v>
      </c>
    </row>
    <row r="9" spans="1:4" s="41" customFormat="1" ht="54" customHeight="1">
      <c r="A9" s="1777"/>
      <c r="B9" s="272" t="s">
        <v>630</v>
      </c>
      <c r="C9" s="432" t="s">
        <v>737</v>
      </c>
      <c r="D9" s="274" t="s">
        <v>737</v>
      </c>
    </row>
    <row r="10" spans="1:4" s="41" customFormat="1" ht="54" customHeight="1">
      <c r="A10" s="1777"/>
      <c r="B10" s="272" t="s">
        <v>706</v>
      </c>
      <c r="C10" s="414" t="s">
        <v>742</v>
      </c>
      <c r="D10" s="414" t="s">
        <v>742</v>
      </c>
    </row>
    <row r="11" spans="1:4" s="41" customFormat="1" ht="54" customHeight="1">
      <c r="A11" s="1777"/>
      <c r="B11" s="272" t="s">
        <v>707</v>
      </c>
      <c r="C11" s="266" t="s">
        <v>738</v>
      </c>
      <c r="D11" s="266" t="s">
        <v>738</v>
      </c>
    </row>
    <row r="12" spans="1:4" s="41" customFormat="1" ht="54" customHeight="1">
      <c r="A12" s="1777"/>
      <c r="B12" s="272" t="s">
        <v>633</v>
      </c>
      <c r="C12" s="263" t="s">
        <v>740</v>
      </c>
      <c r="D12" s="414" t="s">
        <v>740</v>
      </c>
    </row>
    <row r="13" spans="1:4" s="41" customFormat="1" ht="54" customHeight="1">
      <c r="A13" s="1777"/>
      <c r="B13" s="272" t="s">
        <v>187</v>
      </c>
      <c r="C13" s="267" t="s">
        <v>741</v>
      </c>
      <c r="D13" s="432" t="s">
        <v>741</v>
      </c>
    </row>
    <row r="14" spans="1:4" s="41" customFormat="1" ht="54" customHeight="1">
      <c r="A14" s="1777"/>
      <c r="B14" s="272" t="s">
        <v>188</v>
      </c>
      <c r="C14" s="263" t="s">
        <v>742</v>
      </c>
      <c r="D14" s="414" t="s">
        <v>742</v>
      </c>
    </row>
    <row r="15" spans="1:4" s="41" customFormat="1" ht="54" customHeight="1">
      <c r="A15" s="1777"/>
      <c r="B15" s="272" t="s">
        <v>711</v>
      </c>
      <c r="C15" s="265" t="s">
        <v>743</v>
      </c>
      <c r="D15" s="281" t="s">
        <v>764</v>
      </c>
    </row>
    <row r="16" spans="1:4" s="41" customFormat="1" ht="54" customHeight="1">
      <c r="A16" s="1777"/>
      <c r="B16" s="272" t="s">
        <v>636</v>
      </c>
      <c r="C16" s="263" t="s">
        <v>742</v>
      </c>
      <c r="D16" s="414" t="s">
        <v>742</v>
      </c>
    </row>
    <row r="17" spans="1:4" s="41" customFormat="1" ht="54" customHeight="1">
      <c r="A17" s="1777"/>
      <c r="B17" s="272" t="s">
        <v>127</v>
      </c>
      <c r="C17" s="263" t="s">
        <v>742</v>
      </c>
      <c r="D17" s="414" t="s">
        <v>742</v>
      </c>
    </row>
    <row r="18" spans="1:4" s="41" customFormat="1" ht="54" customHeight="1">
      <c r="A18" s="1777"/>
      <c r="B18" s="272" t="s">
        <v>175</v>
      </c>
      <c r="C18" s="264" t="s">
        <v>739</v>
      </c>
      <c r="D18" s="264" t="s">
        <v>739</v>
      </c>
    </row>
    <row r="19" spans="1:4" s="41" customFormat="1" ht="54" customHeight="1">
      <c r="A19" s="1777"/>
      <c r="B19" s="272" t="s">
        <v>189</v>
      </c>
      <c r="C19" s="269" t="s">
        <v>744</v>
      </c>
      <c r="D19" s="444" t="s">
        <v>744</v>
      </c>
    </row>
    <row r="20" spans="1:4" s="41" customFormat="1" ht="54" customHeight="1">
      <c r="A20" s="1777"/>
      <c r="B20" s="272" t="s">
        <v>190</v>
      </c>
      <c r="C20" s="266" t="s">
        <v>738</v>
      </c>
      <c r="D20" s="266" t="s">
        <v>738</v>
      </c>
    </row>
    <row r="21" spans="1:4" s="41" customFormat="1" ht="54" customHeight="1">
      <c r="A21" s="1777"/>
      <c r="B21" s="272" t="s">
        <v>191</v>
      </c>
      <c r="C21" s="271" t="s">
        <v>745</v>
      </c>
      <c r="D21" s="271" t="s">
        <v>745</v>
      </c>
    </row>
    <row r="22" spans="1:4" s="41" customFormat="1" ht="54" customHeight="1">
      <c r="A22" s="1777"/>
      <c r="B22" s="272" t="s">
        <v>168</v>
      </c>
      <c r="C22" s="271" t="s">
        <v>745</v>
      </c>
      <c r="D22" s="271" t="s">
        <v>745</v>
      </c>
    </row>
    <row r="23" spans="1:4" s="41" customFormat="1" ht="54" customHeight="1">
      <c r="A23" s="1777"/>
      <c r="B23" s="272" t="s">
        <v>192</v>
      </c>
      <c r="C23" s="266" t="s">
        <v>738</v>
      </c>
      <c r="D23" s="282" t="s">
        <v>776</v>
      </c>
    </row>
    <row r="24" spans="1:4" s="41" customFormat="1" ht="54" customHeight="1">
      <c r="A24" s="1777"/>
      <c r="B24" s="272" t="s">
        <v>176</v>
      </c>
      <c r="C24" s="270" t="s">
        <v>746</v>
      </c>
      <c r="D24" s="283" t="s">
        <v>778</v>
      </c>
    </row>
    <row r="25" spans="1:4" s="41" customFormat="1" ht="54" customHeight="1">
      <c r="A25" s="1777"/>
      <c r="B25" s="272" t="s">
        <v>169</v>
      </c>
      <c r="C25" s="286" t="s">
        <v>784</v>
      </c>
      <c r="D25" s="287" t="s">
        <v>785</v>
      </c>
    </row>
    <row r="26" spans="1:4" s="41" customFormat="1" ht="78" customHeight="1">
      <c r="A26" s="1777"/>
      <c r="B26" s="272" t="s">
        <v>177</v>
      </c>
      <c r="C26" s="291" t="s">
        <v>747</v>
      </c>
      <c r="D26" s="291" t="s">
        <v>747</v>
      </c>
    </row>
    <row r="27" spans="1:4" s="41" customFormat="1" ht="54" customHeight="1">
      <c r="A27" s="1777"/>
      <c r="B27" s="272" t="s">
        <v>170</v>
      </c>
      <c r="C27" s="292" t="s">
        <v>789</v>
      </c>
      <c r="D27" s="292" t="s">
        <v>789</v>
      </c>
    </row>
    <row r="28" spans="1:4" s="41" customFormat="1" ht="54" customHeight="1" thickBot="1">
      <c r="A28" s="1778"/>
      <c r="B28" s="268" t="s">
        <v>171</v>
      </c>
      <c r="C28" s="431" t="s">
        <v>776</v>
      </c>
      <c r="D28" s="431" t="s">
        <v>776</v>
      </c>
    </row>
  </sheetData>
  <mergeCells count="1">
    <mergeCell ref="A4:A28"/>
  </mergeCells>
  <phoneticPr fontId="16" type="noConversion"/>
  <pageMargins left="0.74803149606299213" right="0.74803149606299213" top="0.98425196850393704" bottom="0.98425196850393704" header="0.51181102362204722" footer="0.51181102362204722"/>
  <pageSetup paperSize="9" scale="79" fitToHeight="1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3"/>
  <sheetViews>
    <sheetView view="pageBreakPreview" zoomScale="80" zoomScaleNormal="100" zoomScaleSheetLayoutView="80" workbookViewId="0">
      <pane xSplit="1" ySplit="5" topLeftCell="B6" activePane="bottomRight" state="frozen"/>
      <selection activeCell="F1048544" sqref="F1048544"/>
      <selection pane="topRight" activeCell="F1048544" sqref="F1048544"/>
      <selection pane="bottomLeft" activeCell="F1048544" sqref="F1048544"/>
      <selection pane="bottomRight" sqref="A1:XFD1048576"/>
    </sheetView>
  </sheetViews>
  <sheetFormatPr defaultRowHeight="13.5"/>
  <cols>
    <col min="1" max="1" width="9.33203125" style="320" customWidth="1"/>
    <col min="2" max="2" width="9.6640625" style="320" customWidth="1"/>
    <col min="3" max="3" width="10.44140625" style="320" customWidth="1"/>
    <col min="4" max="4" width="7.88671875" style="320" customWidth="1"/>
    <col min="5" max="5" width="12.21875" style="320" customWidth="1"/>
    <col min="6" max="6" width="9.44140625" style="320" customWidth="1"/>
    <col min="7" max="7" width="10.21875" style="320" customWidth="1"/>
    <col min="8" max="8" width="12.5546875" style="320" customWidth="1"/>
    <col min="9" max="10" width="8.88671875" style="320"/>
    <col min="11" max="11" width="12.5546875" style="320" customWidth="1"/>
    <col min="12" max="14" width="11.33203125" style="320" customWidth="1"/>
    <col min="15" max="16384" width="8.88671875" style="320"/>
  </cols>
  <sheetData>
    <row r="1" spans="1:18" s="324" customFormat="1" ht="27" customHeight="1">
      <c r="A1" s="1195" t="s">
        <v>59</v>
      </c>
      <c r="B1" s="1196"/>
      <c r="C1" s="1196"/>
      <c r="D1" s="1196"/>
      <c r="E1" s="1196"/>
      <c r="F1" s="1196"/>
      <c r="G1" s="1196"/>
      <c r="H1" s="1196"/>
    </row>
    <row r="2" spans="1:18" s="335" customFormat="1" ht="19.5" thickBot="1">
      <c r="C2" s="660"/>
      <c r="H2" s="650" t="s">
        <v>116</v>
      </c>
    </row>
    <row r="3" spans="1:18" s="335" customFormat="1" ht="21.75" customHeight="1" thickBot="1">
      <c r="A3" s="661" t="s">
        <v>0</v>
      </c>
      <c r="B3" s="1192" t="s">
        <v>15</v>
      </c>
      <c r="C3" s="1192"/>
      <c r="D3" s="1192"/>
      <c r="E3" s="1192" t="s">
        <v>11</v>
      </c>
      <c r="F3" s="1192"/>
      <c r="G3" s="1192"/>
      <c r="H3" s="1193" t="s">
        <v>53</v>
      </c>
      <c r="I3" s="662" t="s">
        <v>252</v>
      </c>
    </row>
    <row r="4" spans="1:18" s="335" customFormat="1" ht="39" customHeight="1">
      <c r="A4" s="663" t="s">
        <v>24</v>
      </c>
      <c r="B4" s="664" t="s">
        <v>441</v>
      </c>
      <c r="C4" s="664" t="s">
        <v>442</v>
      </c>
      <c r="D4" s="665" t="s">
        <v>16</v>
      </c>
      <c r="E4" s="321" t="s">
        <v>12</v>
      </c>
      <c r="F4" s="321" t="s">
        <v>13</v>
      </c>
      <c r="G4" s="666" t="s">
        <v>14</v>
      </c>
      <c r="H4" s="1194"/>
      <c r="I4" s="667" t="s">
        <v>253</v>
      </c>
      <c r="K4" s="1198" t="s">
        <v>250</v>
      </c>
      <c r="L4" s="1199"/>
      <c r="M4" s="1199"/>
      <c r="N4" s="1200"/>
    </row>
    <row r="5" spans="1:18" s="668" customFormat="1" ht="31.5" customHeight="1">
      <c r="A5" s="514" t="s">
        <v>22</v>
      </c>
      <c r="B5" s="515">
        <f>SUM(B7:B31)</f>
        <v>19</v>
      </c>
      <c r="C5" s="303">
        <f>SUM(C7:C31)</f>
        <v>19</v>
      </c>
      <c r="D5" s="516">
        <f>(B5-C5)/C5*100</f>
        <v>0</v>
      </c>
      <c r="E5" s="515">
        <f>SUM(E7:E31)</f>
        <v>19</v>
      </c>
      <c r="F5" s="515">
        <f>SUM(F7:F31)</f>
        <v>7</v>
      </c>
      <c r="G5" s="515">
        <f>SUM(G7:G31)</f>
        <v>12</v>
      </c>
      <c r="H5" s="517">
        <f>SUM(H7:H31)</f>
        <v>0</v>
      </c>
      <c r="I5" s="515">
        <f>SUM(I7:I31)</f>
        <v>0</v>
      </c>
      <c r="K5" s="1201"/>
      <c r="L5" s="1202"/>
      <c r="M5" s="1202"/>
      <c r="N5" s="1203"/>
      <c r="O5" s="335"/>
      <c r="P5" s="335"/>
      <c r="Q5" s="335"/>
      <c r="R5" s="335"/>
    </row>
    <row r="6" spans="1:18" s="669" customFormat="1" ht="31.5" customHeight="1">
      <c r="A6" s="301" t="s">
        <v>618</v>
      </c>
      <c r="B6" s="515">
        <f>SUM(B7:B31)</f>
        <v>19</v>
      </c>
      <c r="C6" s="303">
        <f>SUM(C7:C31)</f>
        <v>19</v>
      </c>
      <c r="D6" s="516">
        <f>(B6-C6)/C6*100</f>
        <v>0</v>
      </c>
      <c r="E6" s="515">
        <f>SUM(E7:E31)</f>
        <v>19</v>
      </c>
      <c r="F6" s="515">
        <f>SUM(F7:F31)</f>
        <v>7</v>
      </c>
      <c r="G6" s="515">
        <f>SUM(G7:G31)</f>
        <v>12</v>
      </c>
      <c r="H6" s="517">
        <f>SUM(H7:H31)</f>
        <v>0</v>
      </c>
      <c r="I6" s="515">
        <f>SUM(I7:I31)</f>
        <v>0</v>
      </c>
      <c r="K6" s="1201"/>
      <c r="L6" s="1202"/>
      <c r="M6" s="1202"/>
      <c r="N6" s="1203"/>
      <c r="O6" s="668"/>
      <c r="P6" s="668"/>
      <c r="Q6" s="668"/>
      <c r="R6" s="668"/>
    </row>
    <row r="7" spans="1:18" s="669" customFormat="1" ht="31.5" customHeight="1">
      <c r="A7" s="301" t="s">
        <v>593</v>
      </c>
      <c r="B7" s="302">
        <f>E7</f>
        <v>0</v>
      </c>
      <c r="C7" s="315"/>
      <c r="D7" s="316" t="e">
        <f t="shared" ref="D7:D13" si="0">(B7-C7)/C7*100</f>
        <v>#DIV/0!</v>
      </c>
      <c r="E7" s="302">
        <f>F7+G7</f>
        <v>0</v>
      </c>
      <c r="F7" s="302"/>
      <c r="G7" s="302"/>
      <c r="H7" s="339"/>
      <c r="I7" s="518"/>
      <c r="K7" s="1201"/>
      <c r="L7" s="1202"/>
      <c r="M7" s="1202"/>
      <c r="N7" s="1203"/>
      <c r="O7" s="668"/>
      <c r="P7" s="668"/>
      <c r="Q7" s="668"/>
      <c r="R7" s="668"/>
    </row>
    <row r="8" spans="1:18" s="669" customFormat="1" ht="31.5" customHeight="1">
      <c r="A8" s="301" t="s">
        <v>193</v>
      </c>
      <c r="B8" s="302">
        <f t="shared" ref="B8:B31" si="1">E8</f>
        <v>0</v>
      </c>
      <c r="C8" s="315"/>
      <c r="D8" s="316" t="e">
        <f t="shared" si="0"/>
        <v>#DIV/0!</v>
      </c>
      <c r="E8" s="302">
        <f t="shared" ref="E8:E31" si="2">F8+G8</f>
        <v>0</v>
      </c>
      <c r="F8" s="302"/>
      <c r="G8" s="302"/>
      <c r="H8" s="339"/>
      <c r="I8" s="518"/>
      <c r="K8" s="1201"/>
      <c r="L8" s="1202"/>
      <c r="M8" s="1202"/>
      <c r="N8" s="1203"/>
      <c r="O8" s="668"/>
      <c r="P8" s="668"/>
      <c r="Q8" s="668"/>
      <c r="R8" s="668"/>
    </row>
    <row r="9" spans="1:18" s="669" customFormat="1" ht="31.5" customHeight="1">
      <c r="A9" s="301" t="s">
        <v>594</v>
      </c>
      <c r="B9" s="302">
        <f t="shared" si="1"/>
        <v>0</v>
      </c>
      <c r="C9" s="317"/>
      <c r="D9" s="316" t="e">
        <f t="shared" si="0"/>
        <v>#DIV/0!</v>
      </c>
      <c r="E9" s="302">
        <f t="shared" si="2"/>
        <v>0</v>
      </c>
      <c r="F9" s="302"/>
      <c r="G9" s="302"/>
      <c r="H9" s="339"/>
      <c r="I9" s="518"/>
      <c r="K9" s="1201"/>
      <c r="L9" s="1202"/>
      <c r="M9" s="1202"/>
      <c r="N9" s="1203"/>
      <c r="O9" s="668"/>
      <c r="P9" s="668"/>
      <c r="Q9" s="668"/>
      <c r="R9" s="668"/>
    </row>
    <row r="10" spans="1:18" s="669" customFormat="1" ht="31.5" customHeight="1">
      <c r="A10" s="301" t="s">
        <v>595</v>
      </c>
      <c r="B10" s="302">
        <f t="shared" si="1"/>
        <v>0</v>
      </c>
      <c r="C10" s="315"/>
      <c r="D10" s="316" t="e">
        <f t="shared" si="0"/>
        <v>#DIV/0!</v>
      </c>
      <c r="E10" s="302">
        <f t="shared" si="2"/>
        <v>0</v>
      </c>
      <c r="F10" s="302"/>
      <c r="G10" s="302"/>
      <c r="H10" s="339"/>
      <c r="I10" s="518"/>
      <c r="K10" s="1201"/>
      <c r="L10" s="1202"/>
      <c r="M10" s="1202"/>
      <c r="N10" s="1203"/>
      <c r="O10" s="668"/>
      <c r="P10" s="668"/>
      <c r="Q10" s="668"/>
      <c r="R10" s="668"/>
    </row>
    <row r="11" spans="1:18" s="669" customFormat="1" ht="31.5" customHeight="1" thickBot="1">
      <c r="A11" s="301" t="s">
        <v>596</v>
      </c>
      <c r="B11" s="302">
        <f t="shared" si="1"/>
        <v>0</v>
      </c>
      <c r="C11" s="315"/>
      <c r="D11" s="316" t="e">
        <f t="shared" si="0"/>
        <v>#DIV/0!</v>
      </c>
      <c r="E11" s="302">
        <f t="shared" si="2"/>
        <v>0</v>
      </c>
      <c r="F11" s="302"/>
      <c r="G11" s="302"/>
      <c r="H11" s="339"/>
      <c r="I11" s="518"/>
      <c r="K11" s="1204"/>
      <c r="L11" s="1205"/>
      <c r="M11" s="1205"/>
      <c r="N11" s="1206"/>
      <c r="O11" s="668"/>
      <c r="P11" s="668"/>
      <c r="Q11" s="668"/>
      <c r="R11" s="668"/>
    </row>
    <row r="12" spans="1:18" s="669" customFormat="1" ht="31.5" customHeight="1" thickBot="1">
      <c r="A12" s="301" t="s">
        <v>597</v>
      </c>
      <c r="B12" s="302">
        <f t="shared" si="1"/>
        <v>0</v>
      </c>
      <c r="C12" s="315"/>
      <c r="D12" s="316" t="e">
        <f t="shared" si="0"/>
        <v>#DIV/0!</v>
      </c>
      <c r="E12" s="302">
        <f t="shared" si="2"/>
        <v>0</v>
      </c>
      <c r="F12" s="302"/>
      <c r="G12" s="302"/>
      <c r="H12" s="339"/>
      <c r="I12" s="518"/>
      <c r="K12" s="323" t="s">
        <v>202</v>
      </c>
      <c r="L12" s="668"/>
      <c r="M12" s="668"/>
      <c r="N12" s="668"/>
      <c r="O12" s="668"/>
      <c r="P12" s="668"/>
      <c r="Q12" s="668"/>
      <c r="R12" s="668"/>
    </row>
    <row r="13" spans="1:18" s="669" customFormat="1" ht="31.5" customHeight="1">
      <c r="A13" s="301" t="s">
        <v>598</v>
      </c>
      <c r="B13" s="302">
        <f t="shared" si="1"/>
        <v>0</v>
      </c>
      <c r="C13" s="315"/>
      <c r="D13" s="316" t="e">
        <f t="shared" si="0"/>
        <v>#DIV/0!</v>
      </c>
      <c r="E13" s="302">
        <f t="shared" si="2"/>
        <v>0</v>
      </c>
      <c r="F13" s="302"/>
      <c r="G13" s="302"/>
      <c r="H13" s="339"/>
      <c r="I13" s="518"/>
      <c r="K13" s="670" t="s">
        <v>0</v>
      </c>
      <c r="L13" s="1192" t="s">
        <v>15</v>
      </c>
      <c r="M13" s="1192"/>
      <c r="N13" s="1192"/>
      <c r="O13" s="1192" t="s">
        <v>11</v>
      </c>
      <c r="P13" s="1192"/>
      <c r="Q13" s="1192"/>
      <c r="R13" s="1193" t="s">
        <v>53</v>
      </c>
    </row>
    <row r="14" spans="1:18" s="669" customFormat="1" ht="31.5" customHeight="1">
      <c r="A14" s="301" t="s">
        <v>599</v>
      </c>
      <c r="B14" s="302">
        <f t="shared" si="1"/>
        <v>0</v>
      </c>
      <c r="C14" s="315"/>
      <c r="D14" s="316" t="e">
        <f>(B14-C14)/C14*100</f>
        <v>#DIV/0!</v>
      </c>
      <c r="E14" s="302">
        <f t="shared" si="2"/>
        <v>0</v>
      </c>
      <c r="F14" s="302"/>
      <c r="G14" s="302"/>
      <c r="H14" s="339"/>
      <c r="I14" s="518"/>
      <c r="K14" s="671" t="s">
        <v>24</v>
      </c>
      <c r="L14" s="664" t="s">
        <v>506</v>
      </c>
      <c r="M14" s="664" t="s">
        <v>507</v>
      </c>
      <c r="N14" s="672" t="s">
        <v>16</v>
      </c>
      <c r="O14" s="673" t="s">
        <v>12</v>
      </c>
      <c r="P14" s="673" t="s">
        <v>13</v>
      </c>
      <c r="Q14" s="674" t="s">
        <v>14</v>
      </c>
      <c r="R14" s="1207"/>
    </row>
    <row r="15" spans="1:18" s="669" customFormat="1" ht="31.5" customHeight="1" thickBot="1">
      <c r="A15" s="301" t="s">
        <v>600</v>
      </c>
      <c r="B15" s="302">
        <f t="shared" si="1"/>
        <v>0</v>
      </c>
      <c r="C15" s="315"/>
      <c r="D15" s="316" t="e">
        <f t="shared" ref="D15:D31" si="3">(B15-C15)/C15*100</f>
        <v>#DIV/0!</v>
      </c>
      <c r="E15" s="302">
        <f t="shared" si="2"/>
        <v>0</v>
      </c>
      <c r="F15" s="302"/>
      <c r="G15" s="302"/>
      <c r="H15" s="339"/>
      <c r="I15" s="518"/>
      <c r="K15" s="675" t="s">
        <v>88</v>
      </c>
      <c r="L15" s="676">
        <v>14</v>
      </c>
      <c r="M15" s="677">
        <v>15</v>
      </c>
      <c r="N15" s="678">
        <f>(L15-M15)/M15*100</f>
        <v>-6.666666666666667</v>
      </c>
      <c r="O15" s="676">
        <v>14</v>
      </c>
      <c r="P15" s="677">
        <v>6</v>
      </c>
      <c r="Q15" s="677">
        <v>8</v>
      </c>
      <c r="R15" s="679">
        <v>0</v>
      </c>
    </row>
    <row r="16" spans="1:18" s="669" customFormat="1" ht="43.5" customHeight="1">
      <c r="A16" s="301" t="s">
        <v>601</v>
      </c>
      <c r="B16" s="302">
        <v>1</v>
      </c>
      <c r="C16" s="628">
        <v>1</v>
      </c>
      <c r="D16" s="316">
        <f t="shared" si="3"/>
        <v>0</v>
      </c>
      <c r="E16" s="302">
        <f t="shared" si="2"/>
        <v>1</v>
      </c>
      <c r="F16" s="302"/>
      <c r="G16" s="302">
        <v>1</v>
      </c>
      <c r="H16" s="339"/>
      <c r="I16" s="519" t="s">
        <v>859</v>
      </c>
      <c r="K16" s="668"/>
      <c r="L16" s="668"/>
      <c r="M16" s="668"/>
      <c r="N16" s="668"/>
      <c r="O16" s="668"/>
      <c r="P16" s="668"/>
      <c r="Q16" s="668"/>
      <c r="R16" s="668"/>
    </row>
    <row r="17" spans="1:18" s="669" customFormat="1" ht="31.5" customHeight="1">
      <c r="A17" s="301" t="s">
        <v>602</v>
      </c>
      <c r="B17" s="302">
        <f t="shared" si="1"/>
        <v>0</v>
      </c>
      <c r="C17" s="317"/>
      <c r="D17" s="316" t="e">
        <f t="shared" si="3"/>
        <v>#DIV/0!</v>
      </c>
      <c r="E17" s="302">
        <f t="shared" si="2"/>
        <v>0</v>
      </c>
      <c r="F17" s="308"/>
      <c r="G17" s="308"/>
      <c r="H17" s="339"/>
      <c r="I17" s="518"/>
      <c r="K17" s="668"/>
      <c r="L17" s="1208" t="s">
        <v>205</v>
      </c>
      <c r="M17" s="1209"/>
      <c r="N17" s="668"/>
      <c r="O17" s="668"/>
      <c r="P17" s="668"/>
      <c r="Q17" s="668"/>
      <c r="R17" s="668"/>
    </row>
    <row r="18" spans="1:18" s="669" customFormat="1" ht="31.5" customHeight="1">
      <c r="A18" s="301" t="s">
        <v>603</v>
      </c>
      <c r="B18" s="302">
        <f t="shared" si="1"/>
        <v>0</v>
      </c>
      <c r="C18" s="317"/>
      <c r="D18" s="316" t="e">
        <f t="shared" si="3"/>
        <v>#DIV/0!</v>
      </c>
      <c r="E18" s="302">
        <f t="shared" si="2"/>
        <v>0</v>
      </c>
      <c r="F18" s="308"/>
      <c r="G18" s="308"/>
      <c r="H18" s="339"/>
      <c r="I18" s="518"/>
      <c r="K18" s="668"/>
      <c r="N18" s="668"/>
      <c r="O18" s="668"/>
      <c r="P18" s="668"/>
      <c r="Q18" s="668"/>
      <c r="R18" s="668"/>
    </row>
    <row r="19" spans="1:18" s="669" customFormat="1" ht="31.5" customHeight="1">
      <c r="A19" s="301" t="s">
        <v>604</v>
      </c>
      <c r="B19" s="302">
        <f t="shared" si="1"/>
        <v>0</v>
      </c>
      <c r="C19" s="317"/>
      <c r="D19" s="316" t="e">
        <f t="shared" si="3"/>
        <v>#DIV/0!</v>
      </c>
      <c r="E19" s="302">
        <f t="shared" si="2"/>
        <v>0</v>
      </c>
      <c r="F19" s="308"/>
      <c r="G19" s="308"/>
      <c r="H19" s="339"/>
      <c r="I19" s="518"/>
      <c r="K19" s="668"/>
      <c r="N19" s="668"/>
      <c r="O19" s="668"/>
      <c r="P19" s="668"/>
      <c r="Q19" s="668"/>
      <c r="R19" s="668"/>
    </row>
    <row r="20" spans="1:18" s="669" customFormat="1" ht="31.5" customHeight="1">
      <c r="A20" s="301" t="s">
        <v>605</v>
      </c>
      <c r="B20" s="302">
        <f t="shared" si="1"/>
        <v>0</v>
      </c>
      <c r="C20" s="317"/>
      <c r="D20" s="316" t="e">
        <f t="shared" si="3"/>
        <v>#DIV/0!</v>
      </c>
      <c r="E20" s="302">
        <f t="shared" si="2"/>
        <v>0</v>
      </c>
      <c r="F20" s="308"/>
      <c r="G20" s="308"/>
      <c r="H20" s="339"/>
      <c r="I20" s="518"/>
      <c r="K20" s="668"/>
      <c r="N20" s="668"/>
      <c r="O20" s="668"/>
      <c r="P20" s="668"/>
      <c r="Q20" s="668"/>
      <c r="R20" s="668"/>
    </row>
    <row r="21" spans="1:18" s="669" customFormat="1" ht="31.5" customHeight="1">
      <c r="A21" s="301" t="s">
        <v>606</v>
      </c>
      <c r="B21" s="302">
        <f t="shared" si="1"/>
        <v>0</v>
      </c>
      <c r="C21" s="317"/>
      <c r="D21" s="316" t="e">
        <f t="shared" si="3"/>
        <v>#DIV/0!</v>
      </c>
      <c r="E21" s="302">
        <f t="shared" si="2"/>
        <v>0</v>
      </c>
      <c r="F21" s="308"/>
      <c r="G21" s="308"/>
      <c r="H21" s="339"/>
      <c r="I21" s="518"/>
      <c r="K21" s="668"/>
      <c r="N21" s="668"/>
      <c r="O21" s="668"/>
      <c r="P21" s="668"/>
      <c r="Q21" s="668"/>
      <c r="R21" s="668"/>
    </row>
    <row r="22" spans="1:18" s="669" customFormat="1" ht="31.5" customHeight="1">
      <c r="A22" s="301" t="s">
        <v>607</v>
      </c>
      <c r="B22" s="302">
        <f t="shared" si="1"/>
        <v>0</v>
      </c>
      <c r="C22" s="317"/>
      <c r="D22" s="316" t="e">
        <f t="shared" si="3"/>
        <v>#DIV/0!</v>
      </c>
      <c r="E22" s="302">
        <f t="shared" si="2"/>
        <v>0</v>
      </c>
      <c r="F22" s="308"/>
      <c r="G22" s="308"/>
      <c r="H22" s="339"/>
      <c r="I22" s="518"/>
      <c r="K22" s="668"/>
      <c r="N22" s="668"/>
      <c r="O22" s="668"/>
      <c r="P22" s="668"/>
      <c r="Q22" s="668"/>
      <c r="R22" s="668"/>
    </row>
    <row r="23" spans="1:18" s="669" customFormat="1" ht="31.5" customHeight="1">
      <c r="A23" s="301" t="s">
        <v>608</v>
      </c>
      <c r="B23" s="302">
        <v>3</v>
      </c>
      <c r="C23" s="317">
        <v>3</v>
      </c>
      <c r="D23" s="316">
        <f t="shared" si="3"/>
        <v>0</v>
      </c>
      <c r="E23" s="302">
        <f t="shared" si="2"/>
        <v>3</v>
      </c>
      <c r="F23" s="308">
        <v>2</v>
      </c>
      <c r="G23" s="308">
        <v>1</v>
      </c>
      <c r="H23" s="339"/>
      <c r="I23" s="518"/>
      <c r="K23" s="668"/>
      <c r="N23" s="668"/>
      <c r="O23" s="668"/>
      <c r="P23" s="668"/>
      <c r="Q23" s="668"/>
      <c r="R23" s="668"/>
    </row>
    <row r="24" spans="1:18" s="669" customFormat="1" ht="31.5" customHeight="1">
      <c r="A24" s="301" t="s">
        <v>609</v>
      </c>
      <c r="B24" s="302">
        <v>7</v>
      </c>
      <c r="C24" s="317">
        <v>7</v>
      </c>
      <c r="D24" s="316">
        <f t="shared" si="3"/>
        <v>0</v>
      </c>
      <c r="E24" s="302">
        <f t="shared" si="2"/>
        <v>7</v>
      </c>
      <c r="F24" s="308">
        <v>3</v>
      </c>
      <c r="G24" s="308">
        <v>4</v>
      </c>
      <c r="H24" s="339"/>
      <c r="I24" s="518"/>
      <c r="K24" s="668"/>
      <c r="N24" s="668"/>
      <c r="O24" s="668"/>
      <c r="P24" s="668"/>
      <c r="Q24" s="668"/>
      <c r="R24" s="668"/>
    </row>
    <row r="25" spans="1:18" s="669" customFormat="1" ht="41.25" customHeight="1">
      <c r="A25" s="301" t="s">
        <v>610</v>
      </c>
      <c r="B25" s="358">
        <v>6</v>
      </c>
      <c r="C25" s="484">
        <v>6</v>
      </c>
      <c r="D25" s="483">
        <v>0</v>
      </c>
      <c r="E25" s="358">
        <v>6</v>
      </c>
      <c r="F25" s="358">
        <v>2</v>
      </c>
      <c r="G25" s="358">
        <v>4</v>
      </c>
      <c r="H25" s="359"/>
      <c r="I25" s="520" t="s">
        <v>774</v>
      </c>
      <c r="K25" s="668"/>
      <c r="N25" s="668"/>
      <c r="O25" s="668"/>
      <c r="P25" s="668"/>
      <c r="Q25" s="668"/>
      <c r="R25" s="668"/>
    </row>
    <row r="26" spans="1:18" s="669" customFormat="1" ht="31.5" customHeight="1">
      <c r="A26" s="301" t="s">
        <v>611</v>
      </c>
      <c r="B26" s="302">
        <f t="shared" si="1"/>
        <v>0</v>
      </c>
      <c r="C26" s="317"/>
      <c r="D26" s="316" t="e">
        <f t="shared" si="3"/>
        <v>#DIV/0!</v>
      </c>
      <c r="E26" s="302">
        <f t="shared" si="2"/>
        <v>0</v>
      </c>
      <c r="F26" s="308"/>
      <c r="G26" s="308"/>
      <c r="H26" s="339"/>
      <c r="I26" s="518"/>
      <c r="K26" s="668"/>
      <c r="N26" s="668"/>
      <c r="O26" s="668"/>
      <c r="P26" s="668"/>
      <c r="Q26" s="668"/>
      <c r="R26" s="668"/>
    </row>
    <row r="27" spans="1:18" s="669" customFormat="1" ht="31.5" customHeight="1">
      <c r="A27" s="301" t="s">
        <v>612</v>
      </c>
      <c r="B27" s="302">
        <f t="shared" si="1"/>
        <v>0</v>
      </c>
      <c r="C27" s="317"/>
      <c r="D27" s="316" t="e">
        <f t="shared" si="3"/>
        <v>#DIV/0!</v>
      </c>
      <c r="E27" s="302">
        <f t="shared" si="2"/>
        <v>0</v>
      </c>
      <c r="F27" s="308"/>
      <c r="G27" s="308"/>
      <c r="H27" s="339"/>
      <c r="I27" s="518"/>
      <c r="K27" s="668"/>
      <c r="N27" s="668"/>
      <c r="O27" s="668"/>
      <c r="P27" s="668"/>
      <c r="Q27" s="668"/>
      <c r="R27" s="668"/>
    </row>
    <row r="28" spans="1:18" s="669" customFormat="1" ht="31.5" customHeight="1">
      <c r="A28" s="301" t="s">
        <v>613</v>
      </c>
      <c r="B28" s="302">
        <f t="shared" si="1"/>
        <v>0</v>
      </c>
      <c r="C28" s="315"/>
      <c r="D28" s="316" t="e">
        <f t="shared" si="3"/>
        <v>#DIV/0!</v>
      </c>
      <c r="E28" s="302">
        <f t="shared" si="2"/>
        <v>0</v>
      </c>
      <c r="F28" s="302"/>
      <c r="G28" s="302"/>
      <c r="H28" s="339"/>
      <c r="I28" s="518"/>
    </row>
    <row r="29" spans="1:18" s="669" customFormat="1" ht="31.5" customHeight="1">
      <c r="A29" s="301" t="s">
        <v>614</v>
      </c>
      <c r="B29" s="302">
        <f t="shared" si="1"/>
        <v>0</v>
      </c>
      <c r="C29" s="315"/>
      <c r="D29" s="316" t="e">
        <f t="shared" si="3"/>
        <v>#DIV/0!</v>
      </c>
      <c r="E29" s="302">
        <f t="shared" si="2"/>
        <v>0</v>
      </c>
      <c r="F29" s="302"/>
      <c r="G29" s="302"/>
      <c r="H29" s="339"/>
      <c r="I29" s="518"/>
    </row>
    <row r="30" spans="1:18" s="669" customFormat="1" ht="31.5" customHeight="1">
      <c r="A30" s="309" t="s">
        <v>615</v>
      </c>
      <c r="B30" s="308">
        <v>2</v>
      </c>
      <c r="C30" s="315">
        <v>2</v>
      </c>
      <c r="D30" s="489">
        <f t="shared" si="3"/>
        <v>0</v>
      </c>
      <c r="E30" s="308">
        <f t="shared" si="2"/>
        <v>2</v>
      </c>
      <c r="F30" s="302"/>
      <c r="G30" s="302">
        <v>2</v>
      </c>
      <c r="H30" s="339"/>
      <c r="I30" s="518"/>
    </row>
    <row r="31" spans="1:18" s="669" customFormat="1" ht="31.5" customHeight="1" thickBot="1">
      <c r="A31" s="311" t="s">
        <v>616</v>
      </c>
      <c r="B31" s="302">
        <f t="shared" si="1"/>
        <v>0</v>
      </c>
      <c r="C31" s="315"/>
      <c r="D31" s="316" t="e">
        <f t="shared" si="3"/>
        <v>#DIV/0!</v>
      </c>
      <c r="E31" s="302">
        <f t="shared" si="2"/>
        <v>0</v>
      </c>
      <c r="F31" s="302"/>
      <c r="G31" s="302"/>
      <c r="H31" s="339"/>
      <c r="I31" s="518"/>
    </row>
    <row r="32" spans="1:18" s="521" customFormat="1" ht="31.5" customHeight="1">
      <c r="A32" s="1197"/>
      <c r="B32" s="1197"/>
      <c r="C32" s="1197"/>
      <c r="D32" s="1197"/>
      <c r="E32" s="1197"/>
      <c r="F32" s="1197"/>
      <c r="G32" s="1197"/>
      <c r="H32" s="1197"/>
    </row>
    <row r="33" s="521" customFormat="1" ht="31.5" customHeight="1"/>
    <row r="34" s="521" customFormat="1" ht="31.5" customHeight="1"/>
    <row r="35" ht="25.5" customHeight="1"/>
    <row r="36" ht="25.5" customHeight="1"/>
    <row r="37" ht="25.5" customHeight="1"/>
    <row r="38" ht="25.5" customHeight="1"/>
    <row r="39" ht="25.5" customHeight="1"/>
    <row r="40" ht="25.5" customHeight="1"/>
    <row r="41" ht="25.5" customHeight="1"/>
    <row r="42" ht="25.5" customHeight="1"/>
    <row r="43" ht="25.5" customHeight="1"/>
    <row r="44" ht="25.5" customHeight="1"/>
    <row r="45" ht="25.5" customHeight="1"/>
    <row r="46" ht="25.5" customHeight="1"/>
    <row r="47" ht="25.5" customHeight="1"/>
    <row r="48" ht="25.5" customHeight="1"/>
    <row r="49" ht="25.5" customHeight="1"/>
    <row r="50" ht="25.5" customHeight="1"/>
    <row r="51" ht="25.5" customHeight="1"/>
    <row r="52" ht="25.5" customHeight="1"/>
    <row r="53" ht="25.5" customHeight="1"/>
  </sheetData>
  <mergeCells count="10">
    <mergeCell ref="K4:N11"/>
    <mergeCell ref="L13:N13"/>
    <mergeCell ref="O13:Q13"/>
    <mergeCell ref="R13:R14"/>
    <mergeCell ref="L17:M17"/>
    <mergeCell ref="B3:D3"/>
    <mergeCell ref="E3:G3"/>
    <mergeCell ref="H3:H4"/>
    <mergeCell ref="A1:H1"/>
    <mergeCell ref="A32:H32"/>
  </mergeCells>
  <phoneticPr fontId="16" type="noConversion"/>
  <pageMargins left="0.75" right="0.75" top="1" bottom="1" header="0.5" footer="0.5"/>
  <pageSetup paperSize="9" scale="59" orientation="portrait" r:id="rId1"/>
  <headerFooter alignWithMargins="0"/>
  <colBreaks count="1" manualBreakCount="1">
    <brk id="9" max="21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90"/>
  <sheetViews>
    <sheetView view="pageBreakPreview" zoomScale="80" zoomScaleNormal="100" zoomScaleSheetLayoutView="80" workbookViewId="0">
      <pane xSplit="3" ySplit="3" topLeftCell="D4" activePane="bottomRight" state="frozen"/>
      <selection activeCell="F1048544" sqref="F1048544"/>
      <selection pane="topRight" activeCell="F1048544" sqref="F1048544"/>
      <selection pane="bottomLeft" activeCell="F1048544" sqref="F1048544"/>
      <selection pane="bottomRight" sqref="A1:XFD1048576"/>
    </sheetView>
  </sheetViews>
  <sheetFormatPr defaultRowHeight="13.5"/>
  <cols>
    <col min="1" max="1" width="6.5546875" style="533" customWidth="1"/>
    <col min="2" max="2" width="7" style="533" customWidth="1"/>
    <col min="3" max="3" width="17.33203125" style="533" customWidth="1"/>
    <col min="4" max="4" width="16.33203125" style="534" customWidth="1"/>
    <col min="5" max="5" width="16.21875" style="534" customWidth="1"/>
    <col min="6" max="6" width="14.77734375" style="535" customWidth="1"/>
    <col min="7" max="7" width="10.21875" style="533" customWidth="1"/>
    <col min="8" max="8" width="8.88671875" style="533"/>
    <col min="9" max="11" width="8.88671875" style="694"/>
    <col min="12" max="12" width="8.88671875" style="694" customWidth="1"/>
    <col min="13" max="13" width="8.88671875" style="694"/>
    <col min="14" max="14" width="9.33203125" style="694" customWidth="1"/>
    <col min="15" max="16384" width="8.88671875" style="694"/>
  </cols>
  <sheetData>
    <row r="1" spans="1:18" s="681" customFormat="1" ht="22.5">
      <c r="A1" s="1231" t="s">
        <v>860</v>
      </c>
      <c r="B1" s="1231"/>
      <c r="C1" s="1231"/>
      <c r="D1" s="1231"/>
      <c r="E1" s="1231"/>
      <c r="F1" s="1231"/>
      <c r="G1" s="1231"/>
      <c r="H1" s="680"/>
    </row>
    <row r="2" spans="1:18" s="681" customFormat="1" ht="14.25" customHeight="1" thickBot="1">
      <c r="A2" s="682"/>
      <c r="B2" s="682"/>
      <c r="C2" s="683"/>
      <c r="D2" s="684"/>
      <c r="E2" s="684"/>
      <c r="F2" s="685"/>
      <c r="G2" s="686" t="s">
        <v>861</v>
      </c>
      <c r="H2" s="680"/>
    </row>
    <row r="3" spans="1:18" s="681" customFormat="1" ht="23.25" customHeight="1" thickBot="1">
      <c r="A3" s="1232" t="s">
        <v>862</v>
      </c>
      <c r="B3" s="1233"/>
      <c r="C3" s="1233"/>
      <c r="D3" s="687" t="s">
        <v>863</v>
      </c>
      <c r="E3" s="687" t="s">
        <v>864</v>
      </c>
      <c r="F3" s="688" t="s">
        <v>865</v>
      </c>
      <c r="G3" s="689" t="s">
        <v>866</v>
      </c>
      <c r="H3" s="538" t="s">
        <v>867</v>
      </c>
    </row>
    <row r="4" spans="1:18" s="681" customFormat="1" ht="24.75" customHeight="1" thickBot="1">
      <c r="A4" s="1238" t="s">
        <v>868</v>
      </c>
      <c r="B4" s="1242" t="s">
        <v>869</v>
      </c>
      <c r="C4" s="1242"/>
      <c r="D4" s="690">
        <f>SUM(D5:D9)</f>
        <v>418</v>
      </c>
      <c r="E4" s="691">
        <f>SUM(E5:E9)</f>
        <v>434</v>
      </c>
      <c r="F4" s="554">
        <v>1</v>
      </c>
      <c r="G4" s="1234"/>
      <c r="H4" s="539"/>
    </row>
    <row r="5" spans="1:18" s="681" customFormat="1" ht="21.75" customHeight="1">
      <c r="A5" s="1239"/>
      <c r="B5" s="1214" t="s">
        <v>870</v>
      </c>
      <c r="C5" s="692" t="s">
        <v>871</v>
      </c>
      <c r="D5" s="497">
        <f>D16+D27+D38+D49+D60+D71+D82+D93+D104+D115+D126+D137+D148+D159+D170+D181+D192+D203+D214+D225+D236+D247+D258+D269+D280</f>
        <v>418</v>
      </c>
      <c r="E5" s="693">
        <f>SUM(E16,E27,E38,E49,E60,E71,E82,E93,E104,E115,E126,E137,E148,E159, E170,E181, E192,E203, E214,E225,E236, E247,E258,E269,E280)</f>
        <v>434</v>
      </c>
      <c r="F5" s="554">
        <v>1</v>
      </c>
      <c r="G5" s="1235"/>
      <c r="H5" s="536"/>
      <c r="K5" s="1246" t="s">
        <v>565</v>
      </c>
      <c r="L5" s="1247"/>
      <c r="M5" s="1247"/>
      <c r="N5" s="1247"/>
      <c r="O5" s="1247"/>
      <c r="P5" s="1248"/>
    </row>
    <row r="6" spans="1:18" ht="21.75" customHeight="1">
      <c r="A6" s="1239"/>
      <c r="B6" s="1241"/>
      <c r="C6" s="639" t="s">
        <v>872</v>
      </c>
      <c r="D6" s="497">
        <f t="shared" ref="D6:D14" si="0">D17+D28+D39+D50+D61+D72+D83+D94+D105+D116+D127+D138+D149+D160+D171+D182+D193+D204+D215+D226+D237+D248+D259+D270+D281</f>
        <v>0</v>
      </c>
      <c r="E6" s="693">
        <f t="shared" ref="E6:E14" si="1">SUM(E17,E28,E39,E50,E61,E72,E83,E94,E105,E116,E127,E138,E149,E160, E171,E182, E193,E204, E215,E226,E237, E248,E259,E270,E281)</f>
        <v>0</v>
      </c>
      <c r="F6" s="492">
        <f>D6/$D$4</f>
        <v>0</v>
      </c>
      <c r="G6" s="1235"/>
      <c r="H6" s="536"/>
      <c r="K6" s="1249"/>
      <c r="L6" s="1250"/>
      <c r="M6" s="1250"/>
      <c r="N6" s="1250"/>
      <c r="O6" s="1250"/>
      <c r="P6" s="1251"/>
      <c r="Q6" s="681"/>
      <c r="R6" s="681"/>
    </row>
    <row r="7" spans="1:18" ht="21.75" customHeight="1">
      <c r="A7" s="1239"/>
      <c r="B7" s="1241"/>
      <c r="C7" s="639" t="s">
        <v>873</v>
      </c>
      <c r="D7" s="497">
        <f t="shared" si="0"/>
        <v>0</v>
      </c>
      <c r="E7" s="693">
        <f t="shared" si="1"/>
        <v>0</v>
      </c>
      <c r="F7" s="492">
        <f>D7/$D$4</f>
        <v>0</v>
      </c>
      <c r="G7" s="1235"/>
      <c r="H7" s="536"/>
      <c r="K7" s="1249"/>
      <c r="L7" s="1250"/>
      <c r="M7" s="1250"/>
      <c r="N7" s="1250"/>
      <c r="O7" s="1250"/>
      <c r="P7" s="1251"/>
      <c r="Q7" s="681"/>
      <c r="R7" s="681"/>
    </row>
    <row r="8" spans="1:18" ht="21.75" customHeight="1" thickBot="1">
      <c r="A8" s="1239"/>
      <c r="B8" s="1241"/>
      <c r="C8" s="639" t="s">
        <v>874</v>
      </c>
      <c r="D8" s="497">
        <f t="shared" si="0"/>
        <v>0</v>
      </c>
      <c r="E8" s="693">
        <f t="shared" si="1"/>
        <v>0</v>
      </c>
      <c r="F8" s="492">
        <f>D8/$D$4</f>
        <v>0</v>
      </c>
      <c r="G8" s="1235"/>
      <c r="H8" s="536"/>
      <c r="K8" s="1252"/>
      <c r="L8" s="1253"/>
      <c r="M8" s="1253"/>
      <c r="N8" s="1253"/>
      <c r="O8" s="1253"/>
      <c r="P8" s="1254"/>
      <c r="Q8" s="681"/>
      <c r="R8" s="681"/>
    </row>
    <row r="9" spans="1:18" ht="21.75" customHeight="1" thickBot="1">
      <c r="A9" s="1239"/>
      <c r="B9" s="1241"/>
      <c r="C9" s="639" t="s">
        <v>875</v>
      </c>
      <c r="D9" s="497">
        <f t="shared" si="0"/>
        <v>0</v>
      </c>
      <c r="E9" s="693">
        <f t="shared" si="1"/>
        <v>0</v>
      </c>
      <c r="F9" s="492">
        <f>D9/$D$4</f>
        <v>0</v>
      </c>
      <c r="G9" s="1235"/>
      <c r="H9" s="536"/>
      <c r="K9" s="323" t="s">
        <v>202</v>
      </c>
      <c r="L9" s="695"/>
      <c r="M9" s="695"/>
      <c r="N9" s="695"/>
      <c r="O9" s="695"/>
      <c r="P9" s="695"/>
      <c r="Q9" s="681"/>
      <c r="R9" s="681"/>
    </row>
    <row r="10" spans="1:18" ht="21.75" customHeight="1" thickBot="1">
      <c r="A10" s="1239"/>
      <c r="B10" s="1214" t="s">
        <v>876</v>
      </c>
      <c r="C10" s="639" t="s">
        <v>877</v>
      </c>
      <c r="D10" s="497">
        <f t="shared" si="0"/>
        <v>28</v>
      </c>
      <c r="E10" s="693">
        <f t="shared" si="1"/>
        <v>30</v>
      </c>
      <c r="F10" s="492">
        <f>D10/$D$5</f>
        <v>6.6985645933014357E-2</v>
      </c>
      <c r="G10" s="1235"/>
      <c r="H10" s="536"/>
      <c r="K10" s="1255" t="s">
        <v>206</v>
      </c>
      <c r="L10" s="1256"/>
      <c r="M10" s="1256"/>
      <c r="N10" s="696" t="s">
        <v>207</v>
      </c>
      <c r="O10" s="697" t="s">
        <v>159</v>
      </c>
      <c r="P10" s="698" t="s">
        <v>36</v>
      </c>
      <c r="Q10" s="681"/>
      <c r="R10" s="681"/>
    </row>
    <row r="11" spans="1:18" ht="21.75" customHeight="1">
      <c r="A11" s="1239"/>
      <c r="B11" s="1214"/>
      <c r="C11" s="639" t="s">
        <v>878</v>
      </c>
      <c r="D11" s="497">
        <f t="shared" si="0"/>
        <v>39</v>
      </c>
      <c r="E11" s="693">
        <f t="shared" si="1"/>
        <v>44</v>
      </c>
      <c r="F11" s="492">
        <f>D11/$D$5</f>
        <v>9.3301435406698566E-2</v>
      </c>
      <c r="G11" s="1235"/>
      <c r="H11" s="536"/>
      <c r="K11" s="1257" t="s">
        <v>76</v>
      </c>
      <c r="L11" s="1260" t="s">
        <v>167</v>
      </c>
      <c r="M11" s="699" t="s">
        <v>20</v>
      </c>
      <c r="N11" s="700">
        <f>SUM(N12:N16)</f>
        <v>1029</v>
      </c>
      <c r="O11" s="701">
        <v>1</v>
      </c>
      <c r="P11" s="1262"/>
      <c r="Q11" s="681"/>
      <c r="R11" s="681"/>
    </row>
    <row r="12" spans="1:18" ht="21.75" customHeight="1">
      <c r="A12" s="1239"/>
      <c r="B12" s="1214"/>
      <c r="C12" s="639" t="s">
        <v>879</v>
      </c>
      <c r="D12" s="497">
        <f t="shared" si="0"/>
        <v>342</v>
      </c>
      <c r="E12" s="693">
        <f t="shared" si="1"/>
        <v>351</v>
      </c>
      <c r="F12" s="492">
        <f>D12/$D$5</f>
        <v>0.81818181818181823</v>
      </c>
      <c r="G12" s="1235"/>
      <c r="H12" s="536"/>
      <c r="K12" s="1258"/>
      <c r="L12" s="1261"/>
      <c r="M12" s="702" t="s">
        <v>160</v>
      </c>
      <c r="N12" s="703">
        <v>1029</v>
      </c>
      <c r="O12" s="704">
        <v>1</v>
      </c>
      <c r="P12" s="1263"/>
      <c r="Q12" s="681"/>
      <c r="R12" s="681"/>
    </row>
    <row r="13" spans="1:18" ht="21.75" customHeight="1">
      <c r="A13" s="1239"/>
      <c r="B13" s="1214"/>
      <c r="C13" s="639" t="s">
        <v>880</v>
      </c>
      <c r="D13" s="497">
        <f t="shared" si="0"/>
        <v>9</v>
      </c>
      <c r="E13" s="693">
        <f t="shared" si="1"/>
        <v>9</v>
      </c>
      <c r="F13" s="492">
        <f>D13/$D$5</f>
        <v>2.1531100478468901E-2</v>
      </c>
      <c r="G13" s="1235"/>
      <c r="H13" s="536"/>
      <c r="K13" s="1258"/>
      <c r="L13" s="1261"/>
      <c r="M13" s="702" t="s">
        <v>161</v>
      </c>
      <c r="N13" s="705">
        <v>0</v>
      </c>
      <c r="O13" s="705">
        <v>0</v>
      </c>
      <c r="P13" s="1263"/>
      <c r="Q13" s="681"/>
      <c r="R13" s="681"/>
    </row>
    <row r="14" spans="1:18" ht="21.75" customHeight="1" thickBot="1">
      <c r="A14" s="1240"/>
      <c r="B14" s="1237"/>
      <c r="C14" s="523" t="s">
        <v>875</v>
      </c>
      <c r="D14" s="497">
        <f t="shared" si="0"/>
        <v>0</v>
      </c>
      <c r="E14" s="693">
        <f t="shared" si="1"/>
        <v>0</v>
      </c>
      <c r="F14" s="522">
        <f>D14/$D$5</f>
        <v>0</v>
      </c>
      <c r="G14" s="1236"/>
      <c r="H14" s="536"/>
      <c r="K14" s="1258"/>
      <c r="L14" s="1261"/>
      <c r="M14" s="702" t="s">
        <v>162</v>
      </c>
      <c r="N14" s="705">
        <v>0</v>
      </c>
      <c r="O14" s="705">
        <v>0</v>
      </c>
      <c r="P14" s="1263"/>
      <c r="Q14" s="681"/>
      <c r="R14" s="681"/>
    </row>
    <row r="15" spans="1:18" ht="15.75" customHeight="1">
      <c r="A15" s="1210" t="s">
        <v>881</v>
      </c>
      <c r="B15" s="1213" t="s">
        <v>882</v>
      </c>
      <c r="C15" s="638" t="s">
        <v>869</v>
      </c>
      <c r="D15" s="555">
        <f>SUM(D16:D20)</f>
        <v>1</v>
      </c>
      <c r="E15" s="556">
        <f>SUM(E16:E20)</f>
        <v>1</v>
      </c>
      <c r="F15" s="554">
        <f>SUM(F16:F20)</f>
        <v>1</v>
      </c>
      <c r="G15" s="1226"/>
      <c r="H15" s="536"/>
      <c r="K15" s="1258"/>
      <c r="L15" s="1261"/>
      <c r="M15" s="702" t="s">
        <v>163</v>
      </c>
      <c r="N15" s="705">
        <v>0</v>
      </c>
      <c r="O15" s="705">
        <v>0</v>
      </c>
      <c r="P15" s="1263"/>
      <c r="Q15" s="681"/>
      <c r="R15" s="681"/>
    </row>
    <row r="16" spans="1:18" ht="15.75" customHeight="1">
      <c r="A16" s="1211"/>
      <c r="B16" s="1214"/>
      <c r="C16" s="639" t="s">
        <v>871</v>
      </c>
      <c r="D16" s="280">
        <v>1</v>
      </c>
      <c r="E16" s="486">
        <v>1</v>
      </c>
      <c r="F16" s="492">
        <f>D16/$D$15</f>
        <v>1</v>
      </c>
      <c r="G16" s="1227"/>
      <c r="H16" s="536"/>
      <c r="K16" s="1258"/>
      <c r="L16" s="1261"/>
      <c r="M16" s="702" t="s">
        <v>164</v>
      </c>
      <c r="N16" s="705">
        <v>0</v>
      </c>
      <c r="O16" s="705">
        <v>0</v>
      </c>
      <c r="P16" s="1263"/>
      <c r="Q16" s="681"/>
      <c r="R16" s="681"/>
    </row>
    <row r="17" spans="1:18" ht="15.75" customHeight="1">
      <c r="A17" s="1211"/>
      <c r="B17" s="1214"/>
      <c r="C17" s="639" t="s">
        <v>872</v>
      </c>
      <c r="D17" s="493"/>
      <c r="E17" s="315" t="s">
        <v>748</v>
      </c>
      <c r="F17" s="492">
        <f>D17/$D$15</f>
        <v>0</v>
      </c>
      <c r="G17" s="1227"/>
      <c r="H17" s="536"/>
      <c r="K17" s="1258"/>
      <c r="L17" s="1265" t="s">
        <v>563</v>
      </c>
      <c r="M17" s="702" t="s">
        <v>165</v>
      </c>
      <c r="N17" s="705">
        <v>57</v>
      </c>
      <c r="O17" s="704">
        <v>5.5E-2</v>
      </c>
      <c r="P17" s="1263"/>
      <c r="Q17" s="681"/>
      <c r="R17" s="681"/>
    </row>
    <row r="18" spans="1:18" ht="15.75" customHeight="1">
      <c r="A18" s="1211"/>
      <c r="B18" s="1214"/>
      <c r="C18" s="639" t="s">
        <v>873</v>
      </c>
      <c r="D18" s="493"/>
      <c r="E18" s="315" t="s">
        <v>748</v>
      </c>
      <c r="F18" s="492">
        <f>D18/$D$15</f>
        <v>0</v>
      </c>
      <c r="G18" s="1227"/>
      <c r="H18" s="536"/>
      <c r="K18" s="1258"/>
      <c r="L18" s="1261"/>
      <c r="M18" s="702" t="s">
        <v>194</v>
      </c>
      <c r="N18" s="705">
        <v>6</v>
      </c>
      <c r="O18" s="704">
        <v>6.0000000000000001E-3</v>
      </c>
      <c r="P18" s="1263"/>
      <c r="Q18" s="681"/>
      <c r="R18" s="681"/>
    </row>
    <row r="19" spans="1:18" ht="15.75" customHeight="1">
      <c r="A19" s="1211"/>
      <c r="B19" s="1214"/>
      <c r="C19" s="639" t="s">
        <v>874</v>
      </c>
      <c r="D19" s="493"/>
      <c r="E19" s="315" t="s">
        <v>748</v>
      </c>
      <c r="F19" s="492">
        <f>D19/$D$15</f>
        <v>0</v>
      </c>
      <c r="G19" s="1227"/>
      <c r="H19" s="536"/>
      <c r="K19" s="1258"/>
      <c r="L19" s="1261"/>
      <c r="M19" s="702" t="s">
        <v>208</v>
      </c>
      <c r="N19" s="705">
        <v>938</v>
      </c>
      <c r="O19" s="704">
        <v>0.91200000000000003</v>
      </c>
      <c r="P19" s="1263"/>
      <c r="Q19" s="681"/>
      <c r="R19" s="681"/>
    </row>
    <row r="20" spans="1:18" ht="15.75" customHeight="1">
      <c r="A20" s="1211"/>
      <c r="B20" s="1214"/>
      <c r="C20" s="639" t="s">
        <v>875</v>
      </c>
      <c r="D20" s="493"/>
      <c r="E20" s="315" t="s">
        <v>748</v>
      </c>
      <c r="F20" s="492">
        <f>D20/$D$15</f>
        <v>0</v>
      </c>
      <c r="G20" s="1227"/>
      <c r="H20" s="536"/>
      <c r="K20" s="1258"/>
      <c r="L20" s="1261"/>
      <c r="M20" s="702" t="s">
        <v>166</v>
      </c>
      <c r="N20" s="705">
        <v>28</v>
      </c>
      <c r="O20" s="704">
        <v>2.7E-2</v>
      </c>
      <c r="P20" s="1263"/>
      <c r="Q20" s="681"/>
      <c r="R20" s="681"/>
    </row>
    <row r="21" spans="1:18" ht="15.75" customHeight="1" thickBot="1">
      <c r="A21" s="1211"/>
      <c r="B21" s="1215" t="s">
        <v>876</v>
      </c>
      <c r="C21" s="639" t="s">
        <v>877</v>
      </c>
      <c r="D21" s="494"/>
      <c r="E21" s="485">
        <v>0</v>
      </c>
      <c r="F21" s="492">
        <f>D21/$D$16</f>
        <v>0</v>
      </c>
      <c r="G21" s="1227"/>
      <c r="H21" s="536"/>
      <c r="K21" s="1259"/>
      <c r="L21" s="1266"/>
      <c r="M21" s="706" t="s">
        <v>164</v>
      </c>
      <c r="N21" s="705">
        <v>0</v>
      </c>
      <c r="O21" s="707">
        <v>0</v>
      </c>
      <c r="P21" s="1264"/>
      <c r="Q21" s="681"/>
      <c r="R21" s="681"/>
    </row>
    <row r="22" spans="1:18" ht="15.75" customHeight="1" thickBot="1">
      <c r="A22" s="1211"/>
      <c r="B22" s="1216"/>
      <c r="C22" s="639" t="s">
        <v>878</v>
      </c>
      <c r="D22" s="494">
        <v>1</v>
      </c>
      <c r="E22" s="485">
        <v>1</v>
      </c>
      <c r="F22" s="492">
        <f>D22/$D$16</f>
        <v>1</v>
      </c>
      <c r="G22" s="1227"/>
      <c r="H22" s="537"/>
      <c r="K22" s="708" t="s">
        <v>209</v>
      </c>
      <c r="L22" s="681"/>
      <c r="M22" s="681"/>
      <c r="N22" s="681"/>
      <c r="O22" s="681"/>
      <c r="P22" s="681"/>
      <c r="Q22" s="681"/>
      <c r="R22" s="681"/>
    </row>
    <row r="23" spans="1:18" ht="15.75" customHeight="1">
      <c r="A23" s="1211"/>
      <c r="B23" s="1216"/>
      <c r="C23" s="639" t="s">
        <v>879</v>
      </c>
      <c r="D23" s="494"/>
      <c r="E23" s="485">
        <v>0</v>
      </c>
      <c r="F23" s="492">
        <f>D23/$D$16</f>
        <v>0</v>
      </c>
      <c r="G23" s="1227"/>
      <c r="H23" s="538"/>
      <c r="K23" s="670" t="s">
        <v>0</v>
      </c>
      <c r="L23" s="1192" t="s">
        <v>15</v>
      </c>
      <c r="M23" s="1192"/>
      <c r="N23" s="1192"/>
      <c r="O23" s="1192" t="s">
        <v>11</v>
      </c>
      <c r="P23" s="1192"/>
      <c r="Q23" s="1192"/>
      <c r="R23" s="1229" t="s">
        <v>210</v>
      </c>
    </row>
    <row r="24" spans="1:18" ht="15.75" customHeight="1">
      <c r="A24" s="1211"/>
      <c r="B24" s="1216"/>
      <c r="C24" s="639" t="s">
        <v>880</v>
      </c>
      <c r="D24" s="494"/>
      <c r="E24" s="485">
        <v>0</v>
      </c>
      <c r="F24" s="492">
        <f>D24/$D$16</f>
        <v>0</v>
      </c>
      <c r="G24" s="1227"/>
      <c r="H24" s="539"/>
      <c r="K24" s="671" t="s">
        <v>24</v>
      </c>
      <c r="L24" s="664" t="s">
        <v>203</v>
      </c>
      <c r="M24" s="664" t="s">
        <v>204</v>
      </c>
      <c r="N24" s="672" t="s">
        <v>16</v>
      </c>
      <c r="O24" s="673" t="s">
        <v>12</v>
      </c>
      <c r="P24" s="673" t="s">
        <v>13</v>
      </c>
      <c r="Q24" s="674" t="s">
        <v>14</v>
      </c>
      <c r="R24" s="1230"/>
    </row>
    <row r="25" spans="1:18" ht="15.75" customHeight="1" thickBot="1">
      <c r="A25" s="1212"/>
      <c r="B25" s="1217"/>
      <c r="C25" s="523" t="s">
        <v>875</v>
      </c>
      <c r="D25" s="524"/>
      <c r="E25" s="490" t="s">
        <v>748</v>
      </c>
      <c r="F25" s="492">
        <f>D25/$D$16</f>
        <v>0</v>
      </c>
      <c r="G25" s="1228"/>
      <c r="H25" s="536"/>
      <c r="K25" s="514" t="s">
        <v>76</v>
      </c>
      <c r="L25" s="709">
        <v>953</v>
      </c>
      <c r="M25" s="515">
        <v>974</v>
      </c>
      <c r="N25" s="710">
        <f t="shared" ref="N25" si="2">(L25-M25)/M25*100</f>
        <v>-2.1560574948665296</v>
      </c>
      <c r="O25" s="709">
        <v>953</v>
      </c>
      <c r="P25" s="515">
        <v>88</v>
      </c>
      <c r="Q25" s="515">
        <v>865</v>
      </c>
      <c r="R25" s="517">
        <v>76</v>
      </c>
    </row>
    <row r="26" spans="1:18" ht="15.75" customHeight="1">
      <c r="A26" s="1210" t="s">
        <v>883</v>
      </c>
      <c r="B26" s="1213" t="s">
        <v>882</v>
      </c>
      <c r="C26" s="638" t="s">
        <v>869</v>
      </c>
      <c r="D26" s="555">
        <f>SUM(D27:D31)</f>
        <v>45</v>
      </c>
      <c r="E26" s="556">
        <f>SUM(E27:E31)</f>
        <v>52</v>
      </c>
      <c r="F26" s="554">
        <f>SUM(F27:F31)</f>
        <v>1</v>
      </c>
      <c r="G26" s="1226"/>
      <c r="H26" s="536"/>
      <c r="K26" s="681"/>
      <c r="L26" s="681"/>
      <c r="M26" s="681"/>
      <c r="N26" s="681"/>
      <c r="O26" s="681"/>
      <c r="P26" s="681"/>
      <c r="Q26" s="681"/>
      <c r="R26" s="681"/>
    </row>
    <row r="27" spans="1:18" ht="15.75" customHeight="1">
      <c r="A27" s="1211"/>
      <c r="B27" s="1214"/>
      <c r="C27" s="639" t="s">
        <v>871</v>
      </c>
      <c r="D27" s="494">
        <v>45</v>
      </c>
      <c r="E27" s="485">
        <v>52</v>
      </c>
      <c r="F27" s="492">
        <f>D27/$D$26</f>
        <v>1</v>
      </c>
      <c r="G27" s="1227"/>
      <c r="H27" s="536"/>
      <c r="K27" s="1243" t="s">
        <v>508</v>
      </c>
      <c r="L27" s="1244"/>
      <c r="M27" s="1244"/>
      <c r="N27" s="1244"/>
      <c r="O27" s="1244"/>
      <c r="P27" s="1244"/>
      <c r="Q27" s="1245"/>
      <c r="R27" s="681"/>
    </row>
    <row r="28" spans="1:18" ht="15.75" customHeight="1">
      <c r="A28" s="1211"/>
      <c r="B28" s="1214"/>
      <c r="C28" s="639" t="s">
        <v>872</v>
      </c>
      <c r="D28" s="493"/>
      <c r="E28" s="315" t="s">
        <v>884</v>
      </c>
      <c r="F28" s="492">
        <f>D28/$D$26</f>
        <v>0</v>
      </c>
      <c r="G28" s="1227"/>
      <c r="H28" s="536"/>
      <c r="K28" s="681"/>
      <c r="L28" s="681"/>
      <c r="M28" s="681"/>
      <c r="N28" s="681"/>
      <c r="O28" s="681"/>
      <c r="P28" s="681"/>
      <c r="Q28" s="681"/>
      <c r="R28" s="681"/>
    </row>
    <row r="29" spans="1:18" ht="15.75" customHeight="1">
      <c r="A29" s="1211"/>
      <c r="B29" s="1214"/>
      <c r="C29" s="639" t="s">
        <v>873</v>
      </c>
      <c r="D29" s="493"/>
      <c r="E29" s="315" t="s">
        <v>884</v>
      </c>
      <c r="F29" s="492">
        <f>D29/$D$26</f>
        <v>0</v>
      </c>
      <c r="G29" s="1227"/>
      <c r="H29" s="536"/>
      <c r="K29" s="681"/>
      <c r="L29" s="1243" t="s">
        <v>564</v>
      </c>
      <c r="M29" s="1244"/>
      <c r="N29" s="1244"/>
      <c r="O29" s="1245"/>
      <c r="P29" s="681"/>
      <c r="Q29" s="681"/>
      <c r="R29" s="681"/>
    </row>
    <row r="30" spans="1:18" ht="15.75" customHeight="1">
      <c r="A30" s="1211"/>
      <c r="B30" s="1214"/>
      <c r="C30" s="639" t="s">
        <v>874</v>
      </c>
      <c r="D30" s="493"/>
      <c r="E30" s="315" t="s">
        <v>884</v>
      </c>
      <c r="F30" s="492">
        <f>D30/$D$26</f>
        <v>0</v>
      </c>
      <c r="G30" s="1227"/>
      <c r="H30" s="536"/>
      <c r="K30" s="681"/>
      <c r="L30" s="681"/>
      <c r="M30" s="681"/>
      <c r="N30" s="681"/>
      <c r="O30" s="681"/>
      <c r="P30" s="681"/>
      <c r="Q30" s="681"/>
      <c r="R30" s="681"/>
    </row>
    <row r="31" spans="1:18" ht="15.75" customHeight="1">
      <c r="A31" s="1211"/>
      <c r="B31" s="1214"/>
      <c r="C31" s="639" t="s">
        <v>875</v>
      </c>
      <c r="D31" s="493"/>
      <c r="E31" s="315" t="s">
        <v>884</v>
      </c>
      <c r="F31" s="492">
        <f>D31/$D$26</f>
        <v>0</v>
      </c>
      <c r="G31" s="1227"/>
      <c r="H31" s="536"/>
      <c r="K31" s="681"/>
      <c r="L31" s="681"/>
      <c r="M31" s="681"/>
      <c r="N31" s="681"/>
      <c r="O31" s="681"/>
      <c r="P31" s="681"/>
      <c r="Q31" s="681"/>
      <c r="R31" s="681"/>
    </row>
    <row r="32" spans="1:18" ht="15.75" customHeight="1">
      <c r="A32" s="1211"/>
      <c r="B32" s="1215" t="s">
        <v>876</v>
      </c>
      <c r="C32" s="639" t="s">
        <v>877</v>
      </c>
      <c r="D32" s="493">
        <v>9</v>
      </c>
      <c r="E32" s="315">
        <v>11</v>
      </c>
      <c r="F32" s="492">
        <f>D32/$D$27</f>
        <v>0.2</v>
      </c>
      <c r="G32" s="1227"/>
      <c r="H32" s="536"/>
    </row>
    <row r="33" spans="1:8" ht="15.75" customHeight="1">
      <c r="A33" s="1211"/>
      <c r="B33" s="1216"/>
      <c r="C33" s="639" t="s">
        <v>878</v>
      </c>
      <c r="D33" s="493">
        <v>36</v>
      </c>
      <c r="E33" s="315">
        <v>41</v>
      </c>
      <c r="F33" s="492">
        <f>D33/$D$27</f>
        <v>0.8</v>
      </c>
      <c r="G33" s="1227"/>
      <c r="H33" s="536"/>
    </row>
    <row r="34" spans="1:8" ht="15.75" customHeight="1">
      <c r="A34" s="1211"/>
      <c r="B34" s="1216"/>
      <c r="C34" s="639" t="s">
        <v>879</v>
      </c>
      <c r="D34" s="493"/>
      <c r="E34" s="315"/>
      <c r="F34" s="492">
        <f>D34/$D$27</f>
        <v>0</v>
      </c>
      <c r="G34" s="1227"/>
      <c r="H34" s="536"/>
    </row>
    <row r="35" spans="1:8" ht="15.75" customHeight="1">
      <c r="A35" s="1211"/>
      <c r="B35" s="1216"/>
      <c r="C35" s="639" t="s">
        <v>880</v>
      </c>
      <c r="D35" s="493"/>
      <c r="E35" s="315"/>
      <c r="F35" s="492">
        <f>D35/$D$27</f>
        <v>0</v>
      </c>
      <c r="G35" s="1227"/>
      <c r="H35" s="536"/>
    </row>
    <row r="36" spans="1:8" ht="15.75" customHeight="1" thickBot="1">
      <c r="A36" s="1212"/>
      <c r="B36" s="1217"/>
      <c r="C36" s="523" t="s">
        <v>875</v>
      </c>
      <c r="D36" s="524"/>
      <c r="E36" s="490" t="s">
        <v>884</v>
      </c>
      <c r="F36" s="492">
        <f>D36/$D$27</f>
        <v>0</v>
      </c>
      <c r="G36" s="1228"/>
      <c r="H36" s="536"/>
    </row>
    <row r="37" spans="1:8" ht="15.75" customHeight="1">
      <c r="A37" s="1210" t="s">
        <v>885</v>
      </c>
      <c r="B37" s="1213" t="s">
        <v>882</v>
      </c>
      <c r="C37" s="638" t="s">
        <v>869</v>
      </c>
      <c r="D37" s="557"/>
      <c r="E37" s="556"/>
      <c r="F37" s="492">
        <f t="shared" ref="F37:F47" si="3">D37/$D$27</f>
        <v>0</v>
      </c>
      <c r="G37" s="1226"/>
      <c r="H37" s="536"/>
    </row>
    <row r="38" spans="1:8" ht="15.75" customHeight="1">
      <c r="A38" s="1211"/>
      <c r="B38" s="1214"/>
      <c r="C38" s="639" t="s">
        <v>871</v>
      </c>
      <c r="D38" s="482"/>
      <c r="E38" s="290"/>
      <c r="F38" s="492">
        <f t="shared" si="3"/>
        <v>0</v>
      </c>
      <c r="G38" s="1227"/>
      <c r="H38" s="536"/>
    </row>
    <row r="39" spans="1:8" ht="15.75" customHeight="1">
      <c r="A39" s="1211"/>
      <c r="B39" s="1214"/>
      <c r="C39" s="639" t="s">
        <v>872</v>
      </c>
      <c r="D39" s="525"/>
      <c r="E39" s="290"/>
      <c r="F39" s="492">
        <f t="shared" si="3"/>
        <v>0</v>
      </c>
      <c r="G39" s="1227"/>
      <c r="H39" s="536"/>
    </row>
    <row r="40" spans="1:8" ht="15.75" customHeight="1">
      <c r="A40" s="1211"/>
      <c r="B40" s="1214"/>
      <c r="C40" s="639" t="s">
        <v>873</v>
      </c>
      <c r="D40" s="525"/>
      <c r="E40" s="290"/>
      <c r="F40" s="492">
        <f t="shared" si="3"/>
        <v>0</v>
      </c>
      <c r="G40" s="1227"/>
      <c r="H40" s="536"/>
    </row>
    <row r="41" spans="1:8" ht="15.75" customHeight="1">
      <c r="A41" s="1211"/>
      <c r="B41" s="1214"/>
      <c r="C41" s="639" t="s">
        <v>874</v>
      </c>
      <c r="D41" s="493"/>
      <c r="E41" s="315"/>
      <c r="F41" s="492">
        <f t="shared" si="3"/>
        <v>0</v>
      </c>
      <c r="G41" s="1227"/>
      <c r="H41" s="536"/>
    </row>
    <row r="42" spans="1:8" ht="15.75" customHeight="1" thickBot="1">
      <c r="A42" s="1211"/>
      <c r="B42" s="1214"/>
      <c r="C42" s="639" t="s">
        <v>875</v>
      </c>
      <c r="D42" s="493"/>
      <c r="E42" s="315"/>
      <c r="F42" s="492">
        <f t="shared" si="3"/>
        <v>0</v>
      </c>
      <c r="G42" s="1227"/>
      <c r="H42" s="537"/>
    </row>
    <row r="43" spans="1:8" ht="15.75" customHeight="1">
      <c r="A43" s="1211"/>
      <c r="B43" s="1215" t="s">
        <v>876</v>
      </c>
      <c r="C43" s="639" t="s">
        <v>877</v>
      </c>
      <c r="D43" s="525"/>
      <c r="E43" s="290"/>
      <c r="F43" s="492">
        <f t="shared" si="3"/>
        <v>0</v>
      </c>
      <c r="G43" s="1227"/>
      <c r="H43" s="538"/>
    </row>
    <row r="44" spans="1:8" ht="15.75" customHeight="1">
      <c r="A44" s="1211"/>
      <c r="B44" s="1216"/>
      <c r="C44" s="639" t="s">
        <v>878</v>
      </c>
      <c r="D44" s="525"/>
      <c r="E44" s="290"/>
      <c r="F44" s="492">
        <f t="shared" si="3"/>
        <v>0</v>
      </c>
      <c r="G44" s="1227"/>
      <c r="H44" s="539"/>
    </row>
    <row r="45" spans="1:8" ht="15.75" customHeight="1">
      <c r="A45" s="1211"/>
      <c r="B45" s="1216"/>
      <c r="C45" s="639" t="s">
        <v>879</v>
      </c>
      <c r="D45" s="482"/>
      <c r="E45" s="290"/>
      <c r="F45" s="492">
        <f t="shared" si="3"/>
        <v>0</v>
      </c>
      <c r="G45" s="1227"/>
      <c r="H45" s="536"/>
    </row>
    <row r="46" spans="1:8" ht="15.75" customHeight="1">
      <c r="A46" s="1211"/>
      <c r="B46" s="1216"/>
      <c r="C46" s="639" t="s">
        <v>880</v>
      </c>
      <c r="D46" s="525"/>
      <c r="E46" s="290"/>
      <c r="F46" s="492">
        <f t="shared" si="3"/>
        <v>0</v>
      </c>
      <c r="G46" s="1227"/>
      <c r="H46" s="536"/>
    </row>
    <row r="47" spans="1:8" ht="15.75" customHeight="1" thickBot="1">
      <c r="A47" s="1212"/>
      <c r="B47" s="1217"/>
      <c r="C47" s="523" t="s">
        <v>875</v>
      </c>
      <c r="D47" s="493"/>
      <c r="E47" s="490"/>
      <c r="F47" s="492">
        <f t="shared" si="3"/>
        <v>0</v>
      </c>
      <c r="G47" s="1228"/>
      <c r="H47" s="536"/>
    </row>
    <row r="48" spans="1:8" ht="15.75" customHeight="1">
      <c r="A48" s="1210" t="s">
        <v>886</v>
      </c>
      <c r="B48" s="1213" t="s">
        <v>882</v>
      </c>
      <c r="C48" s="638" t="s">
        <v>869</v>
      </c>
      <c r="D48" s="557">
        <v>100</v>
      </c>
      <c r="E48" s="556">
        <v>110</v>
      </c>
      <c r="F48" s="554">
        <f>SUM(F49:F53)</f>
        <v>1</v>
      </c>
      <c r="G48" s="1226"/>
      <c r="H48" s="536"/>
    </row>
    <row r="49" spans="1:8" ht="15.75" customHeight="1">
      <c r="A49" s="1211"/>
      <c r="B49" s="1214"/>
      <c r="C49" s="639" t="s">
        <v>871</v>
      </c>
      <c r="D49" s="482">
        <v>100</v>
      </c>
      <c r="E49" s="290">
        <v>110</v>
      </c>
      <c r="F49" s="492">
        <f>D49/$D$48</f>
        <v>1</v>
      </c>
      <c r="G49" s="1227"/>
      <c r="H49" s="536"/>
    </row>
    <row r="50" spans="1:8" ht="15.75" customHeight="1">
      <c r="A50" s="1211"/>
      <c r="B50" s="1214"/>
      <c r="C50" s="639" t="s">
        <v>872</v>
      </c>
      <c r="D50" s="525"/>
      <c r="E50" s="290">
        <v>0</v>
      </c>
      <c r="F50" s="492">
        <f>D50/$D$48</f>
        <v>0</v>
      </c>
      <c r="G50" s="1227"/>
      <c r="H50" s="536"/>
    </row>
    <row r="51" spans="1:8" ht="15.75" customHeight="1">
      <c r="A51" s="1211"/>
      <c r="B51" s="1214"/>
      <c r="C51" s="639" t="s">
        <v>873</v>
      </c>
      <c r="D51" s="525"/>
      <c r="E51" s="290">
        <v>0</v>
      </c>
      <c r="F51" s="492">
        <f>D51/$D$48</f>
        <v>0</v>
      </c>
      <c r="G51" s="1227"/>
      <c r="H51" s="536"/>
    </row>
    <row r="52" spans="1:8" ht="15.75" customHeight="1">
      <c r="A52" s="1211"/>
      <c r="B52" s="1214"/>
      <c r="C52" s="639" t="s">
        <v>874</v>
      </c>
      <c r="D52" s="493"/>
      <c r="E52" s="315">
        <v>0</v>
      </c>
      <c r="F52" s="526">
        <f>D52/$D$48</f>
        <v>0</v>
      </c>
      <c r="G52" s="1227"/>
      <c r="H52" s="536"/>
    </row>
    <row r="53" spans="1:8" ht="15.75" customHeight="1">
      <c r="A53" s="1211"/>
      <c r="B53" s="1214"/>
      <c r="C53" s="639" t="s">
        <v>875</v>
      </c>
      <c r="D53" s="493"/>
      <c r="E53" s="315">
        <v>0</v>
      </c>
      <c r="F53" s="492">
        <f>D53/$D$48</f>
        <v>0</v>
      </c>
      <c r="G53" s="1227"/>
      <c r="H53" s="536"/>
    </row>
    <row r="54" spans="1:8" ht="15.75" customHeight="1">
      <c r="A54" s="1211"/>
      <c r="B54" s="1215" t="s">
        <v>876</v>
      </c>
      <c r="C54" s="639" t="s">
        <v>877</v>
      </c>
      <c r="D54" s="525">
        <v>2</v>
      </c>
      <c r="E54" s="290">
        <v>2</v>
      </c>
      <c r="F54" s="492">
        <f>D54/$D$49</f>
        <v>0.02</v>
      </c>
      <c r="G54" s="1227"/>
      <c r="H54" s="536"/>
    </row>
    <row r="55" spans="1:8" ht="15.75" customHeight="1">
      <c r="A55" s="1211"/>
      <c r="B55" s="1216"/>
      <c r="C55" s="639" t="s">
        <v>878</v>
      </c>
      <c r="D55" s="525"/>
      <c r="E55" s="290">
        <v>0</v>
      </c>
      <c r="F55" s="492">
        <f>D55/$D$49</f>
        <v>0</v>
      </c>
      <c r="G55" s="1227"/>
      <c r="H55" s="536"/>
    </row>
    <row r="56" spans="1:8" ht="15.75" customHeight="1">
      <c r="A56" s="1211"/>
      <c r="B56" s="1216"/>
      <c r="C56" s="639" t="s">
        <v>879</v>
      </c>
      <c r="D56" s="482">
        <v>98</v>
      </c>
      <c r="E56" s="290">
        <v>108</v>
      </c>
      <c r="F56" s="492">
        <f>D56/$D$49</f>
        <v>0.98</v>
      </c>
      <c r="G56" s="1227"/>
      <c r="H56" s="536"/>
    </row>
    <row r="57" spans="1:8" ht="15.75" customHeight="1">
      <c r="A57" s="1211"/>
      <c r="B57" s="1216"/>
      <c r="C57" s="639" t="s">
        <v>880</v>
      </c>
      <c r="D57" s="525"/>
      <c r="E57" s="290">
        <v>0</v>
      </c>
      <c r="F57" s="492">
        <f>D57/$D$49</f>
        <v>0</v>
      </c>
      <c r="G57" s="1227"/>
      <c r="H57" s="536"/>
    </row>
    <row r="58" spans="1:8" ht="15.75" customHeight="1" thickBot="1">
      <c r="A58" s="1212"/>
      <c r="B58" s="1217"/>
      <c r="C58" s="523" t="s">
        <v>875</v>
      </c>
      <c r="D58" s="493"/>
      <c r="E58" s="490">
        <v>0</v>
      </c>
      <c r="F58" s="492">
        <f>D58/$D$49</f>
        <v>0</v>
      </c>
      <c r="G58" s="1228"/>
      <c r="H58" s="536"/>
    </row>
    <row r="59" spans="1:8" s="711" customFormat="1" ht="15.75" customHeight="1">
      <c r="A59" s="1210" t="s">
        <v>887</v>
      </c>
      <c r="B59" s="1213" t="s">
        <v>882</v>
      </c>
      <c r="C59" s="638" t="s">
        <v>869</v>
      </c>
      <c r="D59" s="555">
        <f>SUM(D60:D64)</f>
        <v>0</v>
      </c>
      <c r="E59" s="556">
        <f>SUM(E60:E64)</f>
        <v>0</v>
      </c>
      <c r="F59" s="527" t="e">
        <f>F60+F61</f>
        <v>#DIV/0!</v>
      </c>
      <c r="G59" s="1226"/>
      <c r="H59" s="536"/>
    </row>
    <row r="60" spans="1:8" s="711" customFormat="1" ht="15.75" customHeight="1">
      <c r="A60" s="1211"/>
      <c r="B60" s="1214"/>
      <c r="C60" s="639" t="s">
        <v>871</v>
      </c>
      <c r="D60" s="494"/>
      <c r="E60" s="485">
        <v>0</v>
      </c>
      <c r="F60" s="492" t="e">
        <f>D60/$D$59</f>
        <v>#DIV/0!</v>
      </c>
      <c r="G60" s="1227"/>
      <c r="H60" s="536"/>
    </row>
    <row r="61" spans="1:8" s="711" customFormat="1" ht="15.75" customHeight="1">
      <c r="A61" s="1211"/>
      <c r="B61" s="1214"/>
      <c r="C61" s="639" t="s">
        <v>872</v>
      </c>
      <c r="D61" s="493"/>
      <c r="E61" s="315">
        <v>0</v>
      </c>
      <c r="F61" s="492" t="e">
        <f>D61/$D$59</f>
        <v>#DIV/0!</v>
      </c>
      <c r="G61" s="1227"/>
      <c r="H61" s="536"/>
    </row>
    <row r="62" spans="1:8" s="711" customFormat="1" ht="15.75" customHeight="1" thickBot="1">
      <c r="A62" s="1211"/>
      <c r="B62" s="1214"/>
      <c r="C62" s="639" t="s">
        <v>873</v>
      </c>
      <c r="D62" s="493"/>
      <c r="E62" s="315">
        <v>0</v>
      </c>
      <c r="F62" s="492" t="e">
        <f t="shared" ref="F62:F64" si="4">D62/$D$59</f>
        <v>#DIV/0!</v>
      </c>
      <c r="G62" s="1227"/>
      <c r="H62" s="537"/>
    </row>
    <row r="63" spans="1:8" s="711" customFormat="1" ht="15.75" customHeight="1">
      <c r="A63" s="1211"/>
      <c r="B63" s="1214"/>
      <c r="C63" s="639" t="s">
        <v>874</v>
      </c>
      <c r="D63" s="493"/>
      <c r="E63" s="315">
        <v>0</v>
      </c>
      <c r="F63" s="492" t="e">
        <f t="shared" si="4"/>
        <v>#DIV/0!</v>
      </c>
      <c r="G63" s="1227"/>
      <c r="H63" s="538"/>
    </row>
    <row r="64" spans="1:8" s="711" customFormat="1" ht="15.75" customHeight="1">
      <c r="A64" s="1211"/>
      <c r="B64" s="1214"/>
      <c r="C64" s="639" t="s">
        <v>875</v>
      </c>
      <c r="D64" s="493"/>
      <c r="E64" s="315">
        <v>0</v>
      </c>
      <c r="F64" s="492" t="e">
        <f t="shared" si="4"/>
        <v>#DIV/0!</v>
      </c>
      <c r="G64" s="1227"/>
      <c r="H64" s="539"/>
    </row>
    <row r="65" spans="1:8" s="711" customFormat="1" ht="15.75" customHeight="1">
      <c r="A65" s="1211"/>
      <c r="B65" s="1215" t="s">
        <v>876</v>
      </c>
      <c r="C65" s="639" t="s">
        <v>877</v>
      </c>
      <c r="D65" s="494"/>
      <c r="E65" s="485">
        <v>0</v>
      </c>
      <c r="F65" s="492" t="e">
        <f>D65/$D$60</f>
        <v>#DIV/0!</v>
      </c>
      <c r="G65" s="1227"/>
      <c r="H65" s="536"/>
    </row>
    <row r="66" spans="1:8" s="711" customFormat="1" ht="15.75" customHeight="1">
      <c r="A66" s="1211"/>
      <c r="B66" s="1216"/>
      <c r="C66" s="639" t="s">
        <v>878</v>
      </c>
      <c r="D66" s="494"/>
      <c r="E66" s="485">
        <v>0</v>
      </c>
      <c r="F66" s="492" t="e">
        <f>D66/$D$60</f>
        <v>#DIV/0!</v>
      </c>
      <c r="G66" s="1227"/>
      <c r="H66" s="536"/>
    </row>
    <row r="67" spans="1:8" s="711" customFormat="1" ht="15.75" customHeight="1">
      <c r="A67" s="1211"/>
      <c r="B67" s="1216"/>
      <c r="C67" s="639" t="s">
        <v>879</v>
      </c>
      <c r="D67" s="494"/>
      <c r="E67" s="485">
        <v>0</v>
      </c>
      <c r="F67" s="492" t="e">
        <f>D67/$D$60</f>
        <v>#DIV/0!</v>
      </c>
      <c r="G67" s="1227"/>
      <c r="H67" s="536"/>
    </row>
    <row r="68" spans="1:8" s="711" customFormat="1" ht="15.75" customHeight="1">
      <c r="A68" s="1211"/>
      <c r="B68" s="1216"/>
      <c r="C68" s="639" t="s">
        <v>880</v>
      </c>
      <c r="D68" s="494"/>
      <c r="E68" s="485">
        <v>0</v>
      </c>
      <c r="F68" s="492" t="e">
        <f>D68/$D$60</f>
        <v>#DIV/0!</v>
      </c>
      <c r="G68" s="1227"/>
      <c r="H68" s="536"/>
    </row>
    <row r="69" spans="1:8" s="711" customFormat="1" ht="15.75" customHeight="1" thickBot="1">
      <c r="A69" s="1212"/>
      <c r="B69" s="1217"/>
      <c r="C69" s="523" t="s">
        <v>875</v>
      </c>
      <c r="D69" s="494"/>
      <c r="E69" s="498" t="s">
        <v>884</v>
      </c>
      <c r="F69" s="492" t="e">
        <f>D69/$D$60</f>
        <v>#DIV/0!</v>
      </c>
      <c r="G69" s="1228"/>
      <c r="H69" s="536"/>
    </row>
    <row r="70" spans="1:8" ht="15.75" customHeight="1">
      <c r="A70" s="1210" t="s">
        <v>888</v>
      </c>
      <c r="B70" s="1213" t="s">
        <v>882</v>
      </c>
      <c r="C70" s="638" t="s">
        <v>869</v>
      </c>
      <c r="D70" s="555">
        <f>SUM(D71:D75)</f>
        <v>3</v>
      </c>
      <c r="E70" s="556">
        <f>SUM(E71:E75)</f>
        <v>3</v>
      </c>
      <c r="F70" s="554">
        <f>SUM(F71:F75)</f>
        <v>1</v>
      </c>
      <c r="G70" s="1226"/>
      <c r="H70" s="536"/>
    </row>
    <row r="71" spans="1:8" ht="15.75" customHeight="1">
      <c r="A71" s="1211"/>
      <c r="B71" s="1214"/>
      <c r="C71" s="639" t="s">
        <v>871</v>
      </c>
      <c r="D71" s="494">
        <v>3</v>
      </c>
      <c r="E71" s="497">
        <v>3</v>
      </c>
      <c r="F71" s="492">
        <f>D71/$D$70</f>
        <v>1</v>
      </c>
      <c r="G71" s="1227"/>
      <c r="H71" s="536"/>
    </row>
    <row r="72" spans="1:8" ht="15.75" customHeight="1">
      <c r="A72" s="1211"/>
      <c r="B72" s="1214"/>
      <c r="C72" s="639" t="s">
        <v>872</v>
      </c>
      <c r="D72" s="493"/>
      <c r="E72" s="497">
        <v>0</v>
      </c>
      <c r="F72" s="492">
        <f>D72/$D$70</f>
        <v>0</v>
      </c>
      <c r="G72" s="1227"/>
      <c r="H72" s="536"/>
    </row>
    <row r="73" spans="1:8" ht="15.75" customHeight="1">
      <c r="A73" s="1211"/>
      <c r="B73" s="1214"/>
      <c r="C73" s="639" t="s">
        <v>873</v>
      </c>
      <c r="D73" s="493"/>
      <c r="E73" s="497">
        <v>0</v>
      </c>
      <c r="F73" s="492">
        <f>D73/$D$70</f>
        <v>0</v>
      </c>
      <c r="G73" s="1227"/>
      <c r="H73" s="536"/>
    </row>
    <row r="74" spans="1:8" ht="15.75" customHeight="1">
      <c r="A74" s="1211"/>
      <c r="B74" s="1214"/>
      <c r="C74" s="639" t="s">
        <v>874</v>
      </c>
      <c r="D74" s="493"/>
      <c r="E74" s="497">
        <v>0</v>
      </c>
      <c r="F74" s="492">
        <f>D74/$D$70</f>
        <v>0</v>
      </c>
      <c r="G74" s="1227"/>
      <c r="H74" s="536"/>
    </row>
    <row r="75" spans="1:8" ht="15.75" customHeight="1">
      <c r="A75" s="1211"/>
      <c r="B75" s="1214"/>
      <c r="C75" s="639" t="s">
        <v>875</v>
      </c>
      <c r="D75" s="493"/>
      <c r="E75" s="497">
        <v>0</v>
      </c>
      <c r="F75" s="492">
        <f>D75/$D$70</f>
        <v>0</v>
      </c>
      <c r="G75" s="1227"/>
      <c r="H75" s="536"/>
    </row>
    <row r="76" spans="1:8" ht="15.75" customHeight="1">
      <c r="A76" s="1211"/>
      <c r="B76" s="1215" t="s">
        <v>876</v>
      </c>
      <c r="C76" s="639" t="s">
        <v>877</v>
      </c>
      <c r="D76" s="494">
        <v>3</v>
      </c>
      <c r="E76" s="497">
        <v>3</v>
      </c>
      <c r="F76" s="492">
        <f>D76/$D$71</f>
        <v>1</v>
      </c>
      <c r="G76" s="1227"/>
      <c r="H76" s="536"/>
    </row>
    <row r="77" spans="1:8" ht="15.75" customHeight="1">
      <c r="A77" s="1211"/>
      <c r="B77" s="1216"/>
      <c r="C77" s="639" t="s">
        <v>878</v>
      </c>
      <c r="D77" s="494"/>
      <c r="E77" s="497">
        <v>0</v>
      </c>
      <c r="F77" s="492">
        <f>D77/$D$71</f>
        <v>0</v>
      </c>
      <c r="G77" s="1227"/>
      <c r="H77" s="536"/>
    </row>
    <row r="78" spans="1:8" ht="15.75" customHeight="1">
      <c r="A78" s="1211"/>
      <c r="B78" s="1216"/>
      <c r="C78" s="639" t="s">
        <v>879</v>
      </c>
      <c r="D78" s="494"/>
      <c r="E78" s="497">
        <v>0</v>
      </c>
      <c r="F78" s="492">
        <f>D78/$D$71</f>
        <v>0</v>
      </c>
      <c r="G78" s="1227"/>
      <c r="H78" s="536"/>
    </row>
    <row r="79" spans="1:8" ht="15.75" customHeight="1">
      <c r="A79" s="1211"/>
      <c r="B79" s="1216"/>
      <c r="C79" s="639" t="s">
        <v>880</v>
      </c>
      <c r="D79" s="494"/>
      <c r="E79" s="497">
        <v>0</v>
      </c>
      <c r="F79" s="492">
        <f>D79/$D$71</f>
        <v>0</v>
      </c>
      <c r="G79" s="1227"/>
      <c r="H79" s="536"/>
    </row>
    <row r="80" spans="1:8" ht="15.75" customHeight="1" thickBot="1">
      <c r="A80" s="1212"/>
      <c r="B80" s="1217"/>
      <c r="C80" s="523" t="s">
        <v>875</v>
      </c>
      <c r="D80" s="488"/>
      <c r="E80" s="496">
        <v>0</v>
      </c>
      <c r="F80" s="492">
        <f>D80/$D$71</f>
        <v>0</v>
      </c>
      <c r="G80" s="1228"/>
      <c r="H80" s="536"/>
    </row>
    <row r="81" spans="1:8" ht="15.75" customHeight="1">
      <c r="A81" s="1210" t="s">
        <v>889</v>
      </c>
      <c r="B81" s="1213" t="s">
        <v>882</v>
      </c>
      <c r="C81" s="638" t="s">
        <v>869</v>
      </c>
      <c r="D81" s="555">
        <v>1</v>
      </c>
      <c r="E81" s="556">
        <f>SUM(E82:E86)</f>
        <v>1</v>
      </c>
      <c r="F81" s="554">
        <f>SUM(F82:F86)</f>
        <v>1</v>
      </c>
      <c r="G81" s="1226"/>
      <c r="H81" s="536"/>
    </row>
    <row r="82" spans="1:8" ht="15.75" customHeight="1" thickBot="1">
      <c r="A82" s="1211"/>
      <c r="B82" s="1214"/>
      <c r="C82" s="639" t="s">
        <v>871</v>
      </c>
      <c r="D82" s="494">
        <v>1</v>
      </c>
      <c r="E82" s="485">
        <v>1</v>
      </c>
      <c r="F82" s="492">
        <f>D82/$D$81</f>
        <v>1</v>
      </c>
      <c r="G82" s="1227"/>
      <c r="H82" s="537"/>
    </row>
    <row r="83" spans="1:8" ht="15.75" customHeight="1">
      <c r="A83" s="1211"/>
      <c r="B83" s="1214"/>
      <c r="C83" s="639" t="s">
        <v>872</v>
      </c>
      <c r="D83" s="493"/>
      <c r="E83" s="315">
        <v>0</v>
      </c>
      <c r="F83" s="492">
        <f>D83/$D$81</f>
        <v>0</v>
      </c>
      <c r="G83" s="1227"/>
      <c r="H83" s="538"/>
    </row>
    <row r="84" spans="1:8" ht="15.75" customHeight="1">
      <c r="A84" s="1211"/>
      <c r="B84" s="1214"/>
      <c r="C84" s="639" t="s">
        <v>873</v>
      </c>
      <c r="D84" s="493"/>
      <c r="E84" s="315">
        <v>0</v>
      </c>
      <c r="F84" s="492">
        <f>D84/$D$81</f>
        <v>0</v>
      </c>
      <c r="G84" s="1227"/>
      <c r="H84" s="539"/>
    </row>
    <row r="85" spans="1:8" ht="15.75" customHeight="1">
      <c r="A85" s="1211"/>
      <c r="B85" s="1214"/>
      <c r="C85" s="639" t="s">
        <v>874</v>
      </c>
      <c r="D85" s="493"/>
      <c r="E85" s="315" t="s">
        <v>884</v>
      </c>
      <c r="F85" s="492">
        <f>D85/$D$81</f>
        <v>0</v>
      </c>
      <c r="G85" s="1227"/>
      <c r="H85" s="536"/>
    </row>
    <row r="86" spans="1:8" ht="15.75" customHeight="1">
      <c r="A86" s="1211"/>
      <c r="B86" s="1214"/>
      <c r="C86" s="639" t="s">
        <v>875</v>
      </c>
      <c r="D86" s="493"/>
      <c r="E86" s="315" t="s">
        <v>884</v>
      </c>
      <c r="F86" s="492">
        <f>D86/$D$81</f>
        <v>0</v>
      </c>
      <c r="G86" s="1227"/>
      <c r="H86" s="536"/>
    </row>
    <row r="87" spans="1:8" ht="15.75" customHeight="1">
      <c r="A87" s="1211"/>
      <c r="B87" s="1215" t="s">
        <v>876</v>
      </c>
      <c r="C87" s="639" t="s">
        <v>877</v>
      </c>
      <c r="D87" s="494">
        <v>1</v>
      </c>
      <c r="E87" s="485">
        <v>1</v>
      </c>
      <c r="F87" s="492">
        <f>D87/$D$82</f>
        <v>1</v>
      </c>
      <c r="G87" s="1227"/>
      <c r="H87" s="536"/>
    </row>
    <row r="88" spans="1:8" ht="15.75" customHeight="1">
      <c r="A88" s="1211"/>
      <c r="B88" s="1216"/>
      <c r="C88" s="639" t="s">
        <v>878</v>
      </c>
      <c r="D88" s="494"/>
      <c r="E88" s="485">
        <v>0</v>
      </c>
      <c r="F88" s="492">
        <f>D88/$D$82</f>
        <v>0</v>
      </c>
      <c r="G88" s="1227"/>
      <c r="H88" s="536"/>
    </row>
    <row r="89" spans="1:8" ht="15.75" customHeight="1">
      <c r="A89" s="1211"/>
      <c r="B89" s="1216"/>
      <c r="C89" s="639" t="s">
        <v>879</v>
      </c>
      <c r="D89" s="494"/>
      <c r="E89" s="485">
        <v>0</v>
      </c>
      <c r="F89" s="492">
        <f>D89/$D$82</f>
        <v>0</v>
      </c>
      <c r="G89" s="1227"/>
      <c r="H89" s="536"/>
    </row>
    <row r="90" spans="1:8" ht="15.75" customHeight="1">
      <c r="A90" s="1211"/>
      <c r="B90" s="1216"/>
      <c r="C90" s="639" t="s">
        <v>880</v>
      </c>
      <c r="D90" s="494"/>
      <c r="E90" s="485">
        <v>0</v>
      </c>
      <c r="F90" s="492">
        <f>D90/$D$82</f>
        <v>0</v>
      </c>
      <c r="G90" s="1227"/>
      <c r="H90" s="536"/>
    </row>
    <row r="91" spans="1:8" ht="15.75" customHeight="1" thickBot="1">
      <c r="A91" s="1212"/>
      <c r="B91" s="1217"/>
      <c r="C91" s="523" t="s">
        <v>875</v>
      </c>
      <c r="D91" s="488"/>
      <c r="E91" s="498" t="s">
        <v>884</v>
      </c>
      <c r="F91" s="492">
        <f>D91/$D$82</f>
        <v>0</v>
      </c>
      <c r="G91" s="1228"/>
      <c r="H91" s="536"/>
    </row>
    <row r="92" spans="1:8" ht="15.75" customHeight="1">
      <c r="A92" s="1210" t="s">
        <v>890</v>
      </c>
      <c r="B92" s="1213" t="s">
        <v>882</v>
      </c>
      <c r="C92" s="638" t="s">
        <v>869</v>
      </c>
      <c r="D92" s="555">
        <f>SUM(D93:D97)</f>
        <v>0</v>
      </c>
      <c r="E92" s="556">
        <f>SUM(E93:E97)</f>
        <v>0</v>
      </c>
      <c r="F92" s="554" t="e">
        <f>SUM(F93:F97)</f>
        <v>#DIV/0!</v>
      </c>
      <c r="G92" s="1226"/>
      <c r="H92" s="536"/>
    </row>
    <row r="93" spans="1:8" ht="15.75" customHeight="1">
      <c r="A93" s="1211"/>
      <c r="B93" s="1214"/>
      <c r="C93" s="639" t="s">
        <v>871</v>
      </c>
      <c r="D93" s="494"/>
      <c r="E93" s="485">
        <v>0</v>
      </c>
      <c r="F93" s="492" t="e">
        <f>D93/$D$92</f>
        <v>#DIV/0!</v>
      </c>
      <c r="G93" s="1227"/>
      <c r="H93" s="536"/>
    </row>
    <row r="94" spans="1:8" ht="15.75" customHeight="1">
      <c r="A94" s="1211"/>
      <c r="B94" s="1214"/>
      <c r="C94" s="639" t="s">
        <v>872</v>
      </c>
      <c r="D94" s="493"/>
      <c r="E94" s="315">
        <v>0</v>
      </c>
      <c r="F94" s="492" t="e">
        <f>D94/$D$92</f>
        <v>#DIV/0!</v>
      </c>
      <c r="G94" s="1227"/>
      <c r="H94" s="536"/>
    </row>
    <row r="95" spans="1:8" ht="15.75" customHeight="1">
      <c r="A95" s="1211"/>
      <c r="B95" s="1214"/>
      <c r="C95" s="639" t="s">
        <v>873</v>
      </c>
      <c r="D95" s="493"/>
      <c r="E95" s="315">
        <v>0</v>
      </c>
      <c r="F95" s="492" t="e">
        <f>D95/$D$92</f>
        <v>#DIV/0!</v>
      </c>
      <c r="G95" s="1227"/>
      <c r="H95" s="536"/>
    </row>
    <row r="96" spans="1:8" ht="15.75" customHeight="1">
      <c r="A96" s="1211"/>
      <c r="B96" s="1214"/>
      <c r="C96" s="639" t="s">
        <v>874</v>
      </c>
      <c r="D96" s="493"/>
      <c r="E96" s="315">
        <v>0</v>
      </c>
      <c r="F96" s="492" t="e">
        <f>D96/$D$92</f>
        <v>#DIV/0!</v>
      </c>
      <c r="G96" s="1227"/>
      <c r="H96" s="536"/>
    </row>
    <row r="97" spans="1:8" ht="15.75" customHeight="1">
      <c r="A97" s="1211"/>
      <c r="B97" s="1214"/>
      <c r="C97" s="639" t="s">
        <v>875</v>
      </c>
      <c r="D97" s="493"/>
      <c r="E97" s="315">
        <v>0</v>
      </c>
      <c r="F97" s="492" t="e">
        <f>D97/$D$92</f>
        <v>#DIV/0!</v>
      </c>
      <c r="G97" s="1227"/>
      <c r="H97" s="536"/>
    </row>
    <row r="98" spans="1:8" ht="15.75" customHeight="1">
      <c r="A98" s="1211"/>
      <c r="B98" s="1215" t="s">
        <v>876</v>
      </c>
      <c r="C98" s="639" t="s">
        <v>877</v>
      </c>
      <c r="D98" s="494"/>
      <c r="E98" s="485">
        <v>0</v>
      </c>
      <c r="F98" s="492" t="e">
        <f>D98/$D$93</f>
        <v>#DIV/0!</v>
      </c>
      <c r="G98" s="1227"/>
      <c r="H98" s="536"/>
    </row>
    <row r="99" spans="1:8" ht="15.75" customHeight="1">
      <c r="A99" s="1211"/>
      <c r="B99" s="1216"/>
      <c r="C99" s="639" t="s">
        <v>878</v>
      </c>
      <c r="D99" s="494"/>
      <c r="E99" s="485">
        <v>0</v>
      </c>
      <c r="F99" s="492" t="e">
        <f>D99/$D$93</f>
        <v>#DIV/0!</v>
      </c>
      <c r="G99" s="1227"/>
      <c r="H99" s="536"/>
    </row>
    <row r="100" spans="1:8" ht="15.75" customHeight="1">
      <c r="A100" s="1211"/>
      <c r="B100" s="1216"/>
      <c r="C100" s="639" t="s">
        <v>879</v>
      </c>
      <c r="D100" s="494"/>
      <c r="E100" s="485">
        <v>0</v>
      </c>
      <c r="F100" s="492" t="e">
        <f>D100/$D$93</f>
        <v>#DIV/0!</v>
      </c>
      <c r="G100" s="1227"/>
      <c r="H100" s="536"/>
    </row>
    <row r="101" spans="1:8" ht="15.75" customHeight="1">
      <c r="A101" s="1211"/>
      <c r="B101" s="1216"/>
      <c r="C101" s="639" t="s">
        <v>880</v>
      </c>
      <c r="D101" s="494"/>
      <c r="E101" s="485">
        <v>0</v>
      </c>
      <c r="F101" s="492" t="e">
        <f>D101/$D$93</f>
        <v>#DIV/0!</v>
      </c>
      <c r="G101" s="1227"/>
      <c r="H101" s="536"/>
    </row>
    <row r="102" spans="1:8" ht="15.75" customHeight="1" thickBot="1">
      <c r="A102" s="1212"/>
      <c r="B102" s="1217"/>
      <c r="C102" s="523" t="s">
        <v>875</v>
      </c>
      <c r="D102" s="488"/>
      <c r="E102" s="498">
        <v>0</v>
      </c>
      <c r="F102" s="492" t="e">
        <f>D102/$D$93</f>
        <v>#DIV/0!</v>
      </c>
      <c r="G102" s="1228"/>
      <c r="H102" s="537"/>
    </row>
    <row r="103" spans="1:8" ht="15.75" customHeight="1">
      <c r="A103" s="1210" t="s">
        <v>891</v>
      </c>
      <c r="B103" s="1213" t="s">
        <v>882</v>
      </c>
      <c r="C103" s="638" t="s">
        <v>869</v>
      </c>
      <c r="D103" s="555">
        <f>SUM(D104:D108)</f>
        <v>0</v>
      </c>
      <c r="E103" s="556">
        <f>SUM(E104:E108)</f>
        <v>0</v>
      </c>
      <c r="F103" s="554" t="e">
        <f>SUM(F104:F108)</f>
        <v>#DIV/0!</v>
      </c>
      <c r="G103" s="1226"/>
      <c r="H103" s="538"/>
    </row>
    <row r="104" spans="1:8" ht="15.75" customHeight="1">
      <c r="A104" s="1211"/>
      <c r="B104" s="1214"/>
      <c r="C104" s="639" t="s">
        <v>871</v>
      </c>
      <c r="D104" s="494"/>
      <c r="E104" s="494">
        <v>0</v>
      </c>
      <c r="F104" s="492" t="e">
        <f>D104/$D$103</f>
        <v>#DIV/0!</v>
      </c>
      <c r="G104" s="1227"/>
      <c r="H104" s="539"/>
    </row>
    <row r="105" spans="1:8" ht="15.75" customHeight="1">
      <c r="A105" s="1211"/>
      <c r="B105" s="1214"/>
      <c r="C105" s="639" t="s">
        <v>872</v>
      </c>
      <c r="D105" s="493"/>
      <c r="E105" s="493">
        <v>0</v>
      </c>
      <c r="F105" s="492" t="e">
        <f>D105/$D$103</f>
        <v>#DIV/0!</v>
      </c>
      <c r="G105" s="1227"/>
      <c r="H105" s="536"/>
    </row>
    <row r="106" spans="1:8" ht="15.75" customHeight="1">
      <c r="A106" s="1211"/>
      <c r="B106" s="1214"/>
      <c r="C106" s="639" t="s">
        <v>873</v>
      </c>
      <c r="D106" s="493"/>
      <c r="E106" s="493">
        <v>0</v>
      </c>
      <c r="F106" s="492" t="e">
        <f>D106/$D$103</f>
        <v>#DIV/0!</v>
      </c>
      <c r="G106" s="1227"/>
      <c r="H106" s="536"/>
    </row>
    <row r="107" spans="1:8" ht="15.75" customHeight="1">
      <c r="A107" s="1211"/>
      <c r="B107" s="1214"/>
      <c r="C107" s="639" t="s">
        <v>874</v>
      </c>
      <c r="D107" s="493"/>
      <c r="E107" s="493">
        <v>0</v>
      </c>
      <c r="F107" s="492" t="e">
        <f>D107/$D$103</f>
        <v>#DIV/0!</v>
      </c>
      <c r="G107" s="1227"/>
      <c r="H107" s="536"/>
    </row>
    <row r="108" spans="1:8" ht="15.75" customHeight="1">
      <c r="A108" s="1211"/>
      <c r="B108" s="1214"/>
      <c r="C108" s="639" t="s">
        <v>875</v>
      </c>
      <c r="D108" s="493"/>
      <c r="E108" s="493">
        <v>0</v>
      </c>
      <c r="F108" s="492" t="e">
        <f>D108/$D$103</f>
        <v>#DIV/0!</v>
      </c>
      <c r="G108" s="1227"/>
      <c r="H108" s="536"/>
    </row>
    <row r="109" spans="1:8" ht="15.75" customHeight="1">
      <c r="A109" s="1211"/>
      <c r="B109" s="1215" t="s">
        <v>876</v>
      </c>
      <c r="C109" s="639" t="s">
        <v>877</v>
      </c>
      <c r="D109" s="494"/>
      <c r="E109" s="494">
        <v>0</v>
      </c>
      <c r="F109" s="492" t="e">
        <f>D109/$D$104</f>
        <v>#DIV/0!</v>
      </c>
      <c r="G109" s="1227"/>
      <c r="H109" s="536"/>
    </row>
    <row r="110" spans="1:8" ht="15.75" customHeight="1">
      <c r="A110" s="1211"/>
      <c r="B110" s="1216"/>
      <c r="C110" s="639" t="s">
        <v>878</v>
      </c>
      <c r="D110" s="494"/>
      <c r="E110" s="494">
        <v>0</v>
      </c>
      <c r="F110" s="492" t="e">
        <f>D110/$D$104</f>
        <v>#DIV/0!</v>
      </c>
      <c r="G110" s="1227"/>
      <c r="H110" s="536"/>
    </row>
    <row r="111" spans="1:8" ht="15.75" customHeight="1">
      <c r="A111" s="1211"/>
      <c r="B111" s="1216"/>
      <c r="C111" s="639" t="s">
        <v>879</v>
      </c>
      <c r="D111" s="494"/>
      <c r="E111" s="494">
        <v>0</v>
      </c>
      <c r="F111" s="492" t="e">
        <f>D111/$D$104</f>
        <v>#DIV/0!</v>
      </c>
      <c r="G111" s="1227"/>
      <c r="H111" s="536"/>
    </row>
    <row r="112" spans="1:8" ht="15.75" customHeight="1">
      <c r="A112" s="1211"/>
      <c r="B112" s="1216"/>
      <c r="C112" s="639" t="s">
        <v>880</v>
      </c>
      <c r="D112" s="494"/>
      <c r="E112" s="494">
        <v>0</v>
      </c>
      <c r="F112" s="492" t="e">
        <f>D112/$D$104</f>
        <v>#DIV/0!</v>
      </c>
      <c r="G112" s="1227"/>
      <c r="H112" s="536"/>
    </row>
    <row r="113" spans="1:8" ht="15.75" customHeight="1" thickBot="1">
      <c r="A113" s="1212"/>
      <c r="B113" s="1217"/>
      <c r="C113" s="523" t="s">
        <v>875</v>
      </c>
      <c r="D113" s="488"/>
      <c r="E113" s="524">
        <v>0</v>
      </c>
      <c r="F113" s="492" t="e">
        <f>D113/$D$104</f>
        <v>#DIV/0!</v>
      </c>
      <c r="G113" s="1228"/>
      <c r="H113" s="536"/>
    </row>
    <row r="114" spans="1:8" ht="15.75" customHeight="1">
      <c r="A114" s="1210" t="s">
        <v>892</v>
      </c>
      <c r="B114" s="1213" t="s">
        <v>882</v>
      </c>
      <c r="C114" s="638" t="s">
        <v>869</v>
      </c>
      <c r="D114" s="556">
        <v>4</v>
      </c>
      <c r="E114" s="556">
        <f>SUM(E115:E119)</f>
        <v>4</v>
      </c>
      <c r="F114" s="554">
        <f>SUM(F115:F119)</f>
        <v>1</v>
      </c>
      <c r="G114" s="1226"/>
      <c r="H114" s="536"/>
    </row>
    <row r="115" spans="1:8" ht="15.75" customHeight="1">
      <c r="A115" s="1211"/>
      <c r="B115" s="1214"/>
      <c r="C115" s="639" t="s">
        <v>871</v>
      </c>
      <c r="D115" s="494">
        <v>4</v>
      </c>
      <c r="E115" s="494">
        <v>4</v>
      </c>
      <c r="F115" s="492">
        <f>D115/$D$114</f>
        <v>1</v>
      </c>
      <c r="G115" s="1227"/>
      <c r="H115" s="536"/>
    </row>
    <row r="116" spans="1:8" ht="15.75" customHeight="1">
      <c r="A116" s="1211"/>
      <c r="B116" s="1214"/>
      <c r="C116" s="639" t="s">
        <v>872</v>
      </c>
      <c r="D116" s="493"/>
      <c r="E116" s="493">
        <v>0</v>
      </c>
      <c r="F116" s="492">
        <f>D116/$D$114</f>
        <v>0</v>
      </c>
      <c r="G116" s="1227"/>
      <c r="H116" s="536"/>
    </row>
    <row r="117" spans="1:8" ht="15.75" customHeight="1">
      <c r="A117" s="1211"/>
      <c r="B117" s="1214"/>
      <c r="C117" s="639" t="s">
        <v>873</v>
      </c>
      <c r="D117" s="493"/>
      <c r="E117" s="493">
        <v>0</v>
      </c>
      <c r="F117" s="492">
        <f>D117/$D$114</f>
        <v>0</v>
      </c>
      <c r="G117" s="1227"/>
      <c r="H117" s="536"/>
    </row>
    <row r="118" spans="1:8" ht="15.75" customHeight="1">
      <c r="A118" s="1211"/>
      <c r="B118" s="1214"/>
      <c r="C118" s="639" t="s">
        <v>874</v>
      </c>
      <c r="D118" s="493"/>
      <c r="E118" s="493">
        <v>0</v>
      </c>
      <c r="F118" s="492">
        <f>D118/$D$114</f>
        <v>0</v>
      </c>
      <c r="G118" s="1227"/>
      <c r="H118" s="536"/>
    </row>
    <row r="119" spans="1:8" ht="15.75" customHeight="1">
      <c r="A119" s="1211"/>
      <c r="B119" s="1214"/>
      <c r="C119" s="639" t="s">
        <v>875</v>
      </c>
      <c r="D119" s="493"/>
      <c r="E119" s="493">
        <v>0</v>
      </c>
      <c r="F119" s="492">
        <f>D119/$D$114</f>
        <v>0</v>
      </c>
      <c r="G119" s="1227"/>
      <c r="H119" s="536"/>
    </row>
    <row r="120" spans="1:8" ht="15.75" customHeight="1">
      <c r="A120" s="1211"/>
      <c r="B120" s="1215" t="s">
        <v>876</v>
      </c>
      <c r="C120" s="639" t="s">
        <v>877</v>
      </c>
      <c r="D120" s="494"/>
      <c r="E120" s="494">
        <v>0</v>
      </c>
      <c r="F120" s="492">
        <f>D120/$D$115</f>
        <v>0</v>
      </c>
      <c r="G120" s="1227"/>
      <c r="H120" s="536"/>
    </row>
    <row r="121" spans="1:8" ht="15.75" customHeight="1">
      <c r="A121" s="1211"/>
      <c r="B121" s="1216"/>
      <c r="C121" s="639" t="s">
        <v>878</v>
      </c>
      <c r="D121" s="494"/>
      <c r="E121" s="494">
        <v>0</v>
      </c>
      <c r="F121" s="492">
        <f>D121/$D$115</f>
        <v>0</v>
      </c>
      <c r="G121" s="1227"/>
      <c r="H121" s="536"/>
    </row>
    <row r="122" spans="1:8" ht="15.75" customHeight="1" thickBot="1">
      <c r="A122" s="1211"/>
      <c r="B122" s="1216"/>
      <c r="C122" s="639" t="s">
        <v>879</v>
      </c>
      <c r="D122" s="494">
        <v>3</v>
      </c>
      <c r="E122" s="494">
        <v>3</v>
      </c>
      <c r="F122" s="492">
        <f>D122/$D$115</f>
        <v>0.75</v>
      </c>
      <c r="G122" s="1227"/>
      <c r="H122" s="537"/>
    </row>
    <row r="123" spans="1:8" ht="15.75" customHeight="1">
      <c r="A123" s="1211"/>
      <c r="B123" s="1216"/>
      <c r="C123" s="639" t="s">
        <v>880</v>
      </c>
      <c r="D123" s="494">
        <v>1</v>
      </c>
      <c r="E123" s="494">
        <v>1</v>
      </c>
      <c r="F123" s="492">
        <f>D123/$D$115</f>
        <v>0.25</v>
      </c>
      <c r="G123" s="1227"/>
      <c r="H123" s="538"/>
    </row>
    <row r="124" spans="1:8" ht="15.75" customHeight="1" thickBot="1">
      <c r="A124" s="1212"/>
      <c r="B124" s="1217"/>
      <c r="C124" s="523" t="s">
        <v>875</v>
      </c>
      <c r="D124" s="488"/>
      <c r="E124" s="524">
        <v>0</v>
      </c>
      <c r="F124" s="492">
        <f>D124/$D$115</f>
        <v>0</v>
      </c>
      <c r="G124" s="1228"/>
      <c r="H124" s="539"/>
    </row>
    <row r="125" spans="1:8" ht="15.75" customHeight="1">
      <c r="A125" s="1210" t="s">
        <v>893</v>
      </c>
      <c r="B125" s="1213" t="s">
        <v>882</v>
      </c>
      <c r="C125" s="638" t="s">
        <v>869</v>
      </c>
      <c r="D125" s="555">
        <f>SUM(D126:D130)</f>
        <v>0</v>
      </c>
      <c r="E125" s="556">
        <f>SUM(E126:E130)</f>
        <v>0</v>
      </c>
      <c r="F125" s="554" t="e">
        <f>SUM(F126:F130)</f>
        <v>#DIV/0!</v>
      </c>
      <c r="G125" s="1226"/>
      <c r="H125" s="536"/>
    </row>
    <row r="126" spans="1:8" ht="15.75" customHeight="1">
      <c r="A126" s="1211"/>
      <c r="B126" s="1214"/>
      <c r="C126" s="639" t="s">
        <v>871</v>
      </c>
      <c r="D126" s="495"/>
      <c r="E126" s="494">
        <v>0</v>
      </c>
      <c r="F126" s="492" t="e">
        <f>D126/$D$125</f>
        <v>#DIV/0!</v>
      </c>
      <c r="G126" s="1227"/>
      <c r="H126" s="536"/>
    </row>
    <row r="127" spans="1:8" ht="15.75" customHeight="1">
      <c r="A127" s="1211"/>
      <c r="B127" s="1214"/>
      <c r="C127" s="639" t="s">
        <v>872</v>
      </c>
      <c r="D127" s="493"/>
      <c r="E127" s="493">
        <v>0</v>
      </c>
      <c r="F127" s="492" t="e">
        <f>D127/$D$125</f>
        <v>#DIV/0!</v>
      </c>
      <c r="G127" s="1227"/>
      <c r="H127" s="536"/>
    </row>
    <row r="128" spans="1:8" ht="15.75" customHeight="1">
      <c r="A128" s="1211"/>
      <c r="B128" s="1214"/>
      <c r="C128" s="639" t="s">
        <v>873</v>
      </c>
      <c r="D128" s="493"/>
      <c r="E128" s="493">
        <v>0</v>
      </c>
      <c r="F128" s="492" t="e">
        <f>D128/$D$125</f>
        <v>#DIV/0!</v>
      </c>
      <c r="G128" s="1227"/>
      <c r="H128" s="536"/>
    </row>
    <row r="129" spans="1:8" ht="15.75" customHeight="1">
      <c r="A129" s="1211"/>
      <c r="B129" s="1214"/>
      <c r="C129" s="639" t="s">
        <v>874</v>
      </c>
      <c r="D129" s="493"/>
      <c r="E129" s="493">
        <v>0</v>
      </c>
      <c r="F129" s="492" t="e">
        <f>D129/$D$125</f>
        <v>#DIV/0!</v>
      </c>
      <c r="G129" s="1227"/>
      <c r="H129" s="536"/>
    </row>
    <row r="130" spans="1:8" ht="15.75" customHeight="1">
      <c r="A130" s="1211"/>
      <c r="B130" s="1214"/>
      <c r="C130" s="639" t="s">
        <v>875</v>
      </c>
      <c r="D130" s="493"/>
      <c r="E130" s="493">
        <v>0</v>
      </c>
      <c r="F130" s="492" t="e">
        <f>D130/$D$125</f>
        <v>#DIV/0!</v>
      </c>
      <c r="G130" s="1227"/>
      <c r="H130" s="536"/>
    </row>
    <row r="131" spans="1:8" ht="15.75" customHeight="1">
      <c r="A131" s="1211"/>
      <c r="B131" s="1215" t="s">
        <v>876</v>
      </c>
      <c r="C131" s="639" t="s">
        <v>877</v>
      </c>
      <c r="D131" s="494"/>
      <c r="E131" s="494">
        <v>0</v>
      </c>
      <c r="F131" s="492" t="e">
        <f>D131/$D$126</f>
        <v>#DIV/0!</v>
      </c>
      <c r="G131" s="1227"/>
      <c r="H131" s="536"/>
    </row>
    <row r="132" spans="1:8" ht="15.75" customHeight="1">
      <c r="A132" s="1211"/>
      <c r="B132" s="1216"/>
      <c r="C132" s="639" t="s">
        <v>878</v>
      </c>
      <c r="D132" s="494"/>
      <c r="E132" s="494">
        <v>0</v>
      </c>
      <c r="F132" s="492" t="e">
        <f>D132/$D$126</f>
        <v>#DIV/0!</v>
      </c>
      <c r="G132" s="1227"/>
      <c r="H132" s="536"/>
    </row>
    <row r="133" spans="1:8" ht="15.75" customHeight="1">
      <c r="A133" s="1211"/>
      <c r="B133" s="1216"/>
      <c r="C133" s="639" t="s">
        <v>879</v>
      </c>
      <c r="D133" s="494"/>
      <c r="E133" s="494">
        <v>0</v>
      </c>
      <c r="F133" s="492" t="e">
        <f>D133/$D$126</f>
        <v>#DIV/0!</v>
      </c>
      <c r="G133" s="1227"/>
      <c r="H133" s="536"/>
    </row>
    <row r="134" spans="1:8" ht="15.75" customHeight="1">
      <c r="A134" s="1211"/>
      <c r="B134" s="1216"/>
      <c r="C134" s="639" t="s">
        <v>880</v>
      </c>
      <c r="D134" s="494"/>
      <c r="E134" s="494">
        <v>0</v>
      </c>
      <c r="F134" s="492" t="e">
        <f>D134/$D$126</f>
        <v>#DIV/0!</v>
      </c>
      <c r="G134" s="1227"/>
      <c r="H134" s="536"/>
    </row>
    <row r="135" spans="1:8" ht="15.75" customHeight="1" thickBot="1">
      <c r="A135" s="1212"/>
      <c r="B135" s="1217"/>
      <c r="C135" s="523" t="s">
        <v>875</v>
      </c>
      <c r="D135" s="488"/>
      <c r="E135" s="524">
        <v>0</v>
      </c>
      <c r="F135" s="492" t="e">
        <f>D135/$D$126</f>
        <v>#DIV/0!</v>
      </c>
      <c r="G135" s="1228"/>
      <c r="H135" s="536"/>
    </row>
    <row r="136" spans="1:8" ht="15.75" customHeight="1">
      <c r="A136" s="1210" t="s">
        <v>894</v>
      </c>
      <c r="B136" s="1213" t="s">
        <v>882</v>
      </c>
      <c r="C136" s="638" t="s">
        <v>869</v>
      </c>
      <c r="D136" s="555">
        <f>SUM(D137:D141)</f>
        <v>1</v>
      </c>
      <c r="E136" s="556">
        <f>SUM(E137:E141)</f>
        <v>1</v>
      </c>
      <c r="F136" s="527">
        <f>SUM(F137:F141)</f>
        <v>1</v>
      </c>
      <c r="G136" s="1226"/>
      <c r="H136" s="536"/>
    </row>
    <row r="137" spans="1:8" ht="15.75" customHeight="1">
      <c r="A137" s="1211"/>
      <c r="B137" s="1214"/>
      <c r="C137" s="639" t="s">
        <v>871</v>
      </c>
      <c r="D137" s="528">
        <v>1</v>
      </c>
      <c r="E137" s="494">
        <v>1</v>
      </c>
      <c r="F137" s="492">
        <f>D137/$D$136</f>
        <v>1</v>
      </c>
      <c r="G137" s="1227"/>
      <c r="H137" s="536"/>
    </row>
    <row r="138" spans="1:8" ht="15.75" customHeight="1">
      <c r="A138" s="1211"/>
      <c r="B138" s="1214"/>
      <c r="C138" s="639" t="s">
        <v>872</v>
      </c>
      <c r="D138" s="528"/>
      <c r="E138" s="493">
        <v>0</v>
      </c>
      <c r="F138" s="492">
        <f>D138/$D$136</f>
        <v>0</v>
      </c>
      <c r="G138" s="1227"/>
      <c r="H138" s="536"/>
    </row>
    <row r="139" spans="1:8" ht="15.75" customHeight="1">
      <c r="A139" s="1211"/>
      <c r="B139" s="1214"/>
      <c r="C139" s="639" t="s">
        <v>873</v>
      </c>
      <c r="D139" s="528"/>
      <c r="E139" s="493">
        <v>0</v>
      </c>
      <c r="F139" s="492">
        <f>D139/$D$136</f>
        <v>0</v>
      </c>
      <c r="G139" s="1227"/>
      <c r="H139" s="536"/>
    </row>
    <row r="140" spans="1:8" ht="15.75" customHeight="1">
      <c r="A140" s="1211"/>
      <c r="B140" s="1214"/>
      <c r="C140" s="639" t="s">
        <v>874</v>
      </c>
      <c r="D140" s="528"/>
      <c r="E140" s="493">
        <v>0</v>
      </c>
      <c r="F140" s="492">
        <f>D140/$D$136</f>
        <v>0</v>
      </c>
      <c r="G140" s="1227"/>
      <c r="H140" s="536"/>
    </row>
    <row r="141" spans="1:8" ht="15.75" customHeight="1">
      <c r="A141" s="1211"/>
      <c r="B141" s="1214"/>
      <c r="C141" s="639" t="s">
        <v>875</v>
      </c>
      <c r="D141" s="528"/>
      <c r="E141" s="493">
        <v>0</v>
      </c>
      <c r="F141" s="492">
        <f>D141/$D$136</f>
        <v>0</v>
      </c>
      <c r="G141" s="1227"/>
      <c r="H141" s="536"/>
    </row>
    <row r="142" spans="1:8" ht="15.75" customHeight="1" thickBot="1">
      <c r="A142" s="1211"/>
      <c r="B142" s="1215" t="s">
        <v>876</v>
      </c>
      <c r="C142" s="639" t="s">
        <v>877</v>
      </c>
      <c r="D142" s="528">
        <v>1</v>
      </c>
      <c r="E142" s="494">
        <v>1</v>
      </c>
      <c r="F142" s="492">
        <f>D142/$D$137</f>
        <v>1</v>
      </c>
      <c r="G142" s="1227"/>
      <c r="H142" s="537"/>
    </row>
    <row r="143" spans="1:8" ht="15.75" customHeight="1">
      <c r="A143" s="1211"/>
      <c r="B143" s="1216"/>
      <c r="C143" s="639" t="s">
        <v>878</v>
      </c>
      <c r="D143" s="528"/>
      <c r="E143" s="494">
        <v>0</v>
      </c>
      <c r="F143" s="492">
        <f>D143/$D$137</f>
        <v>0</v>
      </c>
      <c r="G143" s="1227"/>
      <c r="H143" s="538"/>
    </row>
    <row r="144" spans="1:8" ht="15.75" customHeight="1">
      <c r="A144" s="1211"/>
      <c r="B144" s="1216"/>
      <c r="C144" s="639" t="s">
        <v>879</v>
      </c>
      <c r="D144" s="528"/>
      <c r="E144" s="494">
        <v>0</v>
      </c>
      <c r="F144" s="492">
        <f>D144/$D$137</f>
        <v>0</v>
      </c>
      <c r="G144" s="1227"/>
      <c r="H144" s="539"/>
    </row>
    <row r="145" spans="1:8" ht="15.75" customHeight="1">
      <c r="A145" s="1211"/>
      <c r="B145" s="1216"/>
      <c r="C145" s="639" t="s">
        <v>880</v>
      </c>
      <c r="D145" s="528"/>
      <c r="E145" s="494">
        <v>0</v>
      </c>
      <c r="F145" s="492">
        <f>D145/$D$137</f>
        <v>0</v>
      </c>
      <c r="G145" s="1227"/>
      <c r="H145" s="536"/>
    </row>
    <row r="146" spans="1:8" ht="15.75" customHeight="1" thickBot="1">
      <c r="A146" s="1212"/>
      <c r="B146" s="1217"/>
      <c r="C146" s="523" t="s">
        <v>875</v>
      </c>
      <c r="D146" s="528"/>
      <c r="E146" s="524">
        <v>0</v>
      </c>
      <c r="F146" s="492">
        <f>D146/$D$137</f>
        <v>0</v>
      </c>
      <c r="G146" s="1228"/>
      <c r="H146" s="536"/>
    </row>
    <row r="147" spans="1:8" ht="15.75" customHeight="1">
      <c r="A147" s="1210" t="s">
        <v>895</v>
      </c>
      <c r="B147" s="1213" t="s">
        <v>882</v>
      </c>
      <c r="C147" s="638" t="s">
        <v>869</v>
      </c>
      <c r="D147" s="555">
        <f>SUM(D148:D152)</f>
        <v>1</v>
      </c>
      <c r="E147" s="556">
        <f>SUM(E148:E152)</f>
        <v>1</v>
      </c>
      <c r="F147" s="527">
        <f>SUM(F148:F152)</f>
        <v>1</v>
      </c>
      <c r="G147" s="1226"/>
      <c r="H147" s="536"/>
    </row>
    <row r="148" spans="1:8" ht="15.75" customHeight="1">
      <c r="A148" s="1211"/>
      <c r="B148" s="1214"/>
      <c r="C148" s="639" t="s">
        <v>871</v>
      </c>
      <c r="D148" s="495">
        <v>1</v>
      </c>
      <c r="E148" s="494">
        <v>1</v>
      </c>
      <c r="F148" s="492">
        <f>D148/$D$147</f>
        <v>1</v>
      </c>
      <c r="G148" s="1227"/>
      <c r="H148" s="536"/>
    </row>
    <row r="149" spans="1:8" ht="15.75" customHeight="1">
      <c r="A149" s="1211"/>
      <c r="B149" s="1214"/>
      <c r="C149" s="639" t="s">
        <v>872</v>
      </c>
      <c r="D149" s="493"/>
      <c r="E149" s="493">
        <v>0</v>
      </c>
      <c r="F149" s="492">
        <f>D149/$D$147</f>
        <v>0</v>
      </c>
      <c r="G149" s="1227"/>
      <c r="H149" s="536"/>
    </row>
    <row r="150" spans="1:8" ht="15.75" customHeight="1">
      <c r="A150" s="1211"/>
      <c r="B150" s="1214"/>
      <c r="C150" s="639" t="s">
        <v>873</v>
      </c>
      <c r="D150" s="493"/>
      <c r="E150" s="493">
        <v>0</v>
      </c>
      <c r="F150" s="492">
        <f>D150/$D$147</f>
        <v>0</v>
      </c>
      <c r="G150" s="1227"/>
      <c r="H150" s="536"/>
    </row>
    <row r="151" spans="1:8" ht="15.75" customHeight="1">
      <c r="A151" s="1211"/>
      <c r="B151" s="1214"/>
      <c r="C151" s="639" t="s">
        <v>874</v>
      </c>
      <c r="D151" s="493"/>
      <c r="E151" s="493">
        <v>0</v>
      </c>
      <c r="F151" s="492">
        <f>D151/$D$147</f>
        <v>0</v>
      </c>
      <c r="G151" s="1227"/>
      <c r="H151" s="536"/>
    </row>
    <row r="152" spans="1:8" ht="15.75" customHeight="1">
      <c r="A152" s="1211"/>
      <c r="B152" s="1214"/>
      <c r="C152" s="639" t="s">
        <v>875</v>
      </c>
      <c r="D152" s="493"/>
      <c r="E152" s="493">
        <v>0</v>
      </c>
      <c r="F152" s="492">
        <f>D152/$D$147</f>
        <v>0</v>
      </c>
      <c r="G152" s="1227"/>
      <c r="H152" s="536"/>
    </row>
    <row r="153" spans="1:8" ht="15.75" customHeight="1">
      <c r="A153" s="1211"/>
      <c r="B153" s="1215" t="s">
        <v>876</v>
      </c>
      <c r="C153" s="639" t="s">
        <v>877</v>
      </c>
      <c r="D153" s="494">
        <v>1</v>
      </c>
      <c r="E153" s="494">
        <v>1</v>
      </c>
      <c r="F153" s="492">
        <f>D153/$D$148</f>
        <v>1</v>
      </c>
      <c r="G153" s="1227"/>
      <c r="H153" s="536"/>
    </row>
    <row r="154" spans="1:8" ht="15.75" customHeight="1">
      <c r="A154" s="1211"/>
      <c r="B154" s="1216"/>
      <c r="C154" s="639" t="s">
        <v>878</v>
      </c>
      <c r="D154" s="494"/>
      <c r="E154" s="494">
        <v>0</v>
      </c>
      <c r="F154" s="492">
        <f>D154/$D$148</f>
        <v>0</v>
      </c>
      <c r="G154" s="1227"/>
      <c r="H154" s="536"/>
    </row>
    <row r="155" spans="1:8" ht="15.75" customHeight="1">
      <c r="A155" s="1211"/>
      <c r="B155" s="1216"/>
      <c r="C155" s="639" t="s">
        <v>879</v>
      </c>
      <c r="D155" s="494"/>
      <c r="E155" s="494">
        <v>0</v>
      </c>
      <c r="F155" s="492">
        <f>D155/$D$148</f>
        <v>0</v>
      </c>
      <c r="G155" s="1227"/>
      <c r="H155" s="536"/>
    </row>
    <row r="156" spans="1:8" ht="15.75" customHeight="1">
      <c r="A156" s="1211"/>
      <c r="B156" s="1216"/>
      <c r="C156" s="639" t="s">
        <v>880</v>
      </c>
      <c r="D156" s="494"/>
      <c r="E156" s="494">
        <v>0</v>
      </c>
      <c r="F156" s="492">
        <f>D156/$D$148</f>
        <v>0</v>
      </c>
      <c r="G156" s="1227"/>
      <c r="H156" s="536"/>
    </row>
    <row r="157" spans="1:8" ht="15.75" customHeight="1" thickBot="1">
      <c r="A157" s="1212"/>
      <c r="B157" s="1217"/>
      <c r="C157" s="523" t="s">
        <v>875</v>
      </c>
      <c r="D157" s="488"/>
      <c r="E157" s="524">
        <v>0</v>
      </c>
      <c r="F157" s="492">
        <f>D157/$D$148</f>
        <v>0</v>
      </c>
      <c r="G157" s="1228"/>
      <c r="H157" s="536"/>
    </row>
    <row r="158" spans="1:8" s="533" customFormat="1" ht="15.75" customHeight="1">
      <c r="A158" s="1210" t="s">
        <v>896</v>
      </c>
      <c r="B158" s="1213" t="s">
        <v>882</v>
      </c>
      <c r="C158" s="638" t="s">
        <v>869</v>
      </c>
      <c r="D158" s="555">
        <f>SUM(D159:D163)</f>
        <v>4</v>
      </c>
      <c r="E158" s="556">
        <f>SUM(E159:E163)</f>
        <v>4</v>
      </c>
      <c r="F158" s="527">
        <f>SUM(F159:F163)</f>
        <v>1</v>
      </c>
      <c r="G158" s="1226"/>
      <c r="H158" s="536"/>
    </row>
    <row r="159" spans="1:8" s="533" customFormat="1" ht="15.75" customHeight="1">
      <c r="A159" s="1211"/>
      <c r="B159" s="1214"/>
      <c r="C159" s="639" t="s">
        <v>871</v>
      </c>
      <c r="D159" s="494">
        <v>4</v>
      </c>
      <c r="E159" s="494">
        <v>4</v>
      </c>
      <c r="F159" s="492">
        <f>D159/$D$158</f>
        <v>1</v>
      </c>
      <c r="G159" s="1227"/>
      <c r="H159" s="536"/>
    </row>
    <row r="160" spans="1:8" s="533" customFormat="1" ht="15.75" customHeight="1">
      <c r="A160" s="1211"/>
      <c r="B160" s="1214"/>
      <c r="C160" s="639" t="s">
        <v>872</v>
      </c>
      <c r="D160" s="493">
        <v>0</v>
      </c>
      <c r="E160" s="493">
        <v>0</v>
      </c>
      <c r="F160" s="492">
        <f>D160/$D$158</f>
        <v>0</v>
      </c>
      <c r="G160" s="1227"/>
      <c r="H160" s="536"/>
    </row>
    <row r="161" spans="1:8" s="533" customFormat="1" ht="15.75" customHeight="1">
      <c r="A161" s="1211"/>
      <c r="B161" s="1214"/>
      <c r="C161" s="639" t="s">
        <v>873</v>
      </c>
      <c r="D161" s="493">
        <v>0</v>
      </c>
      <c r="E161" s="493">
        <v>0</v>
      </c>
      <c r="F161" s="492">
        <f>D161/$D$158</f>
        <v>0</v>
      </c>
      <c r="G161" s="1227"/>
      <c r="H161" s="536"/>
    </row>
    <row r="162" spans="1:8" s="533" customFormat="1" ht="15.75" customHeight="1" thickBot="1">
      <c r="A162" s="1211"/>
      <c r="B162" s="1214"/>
      <c r="C162" s="639" t="s">
        <v>874</v>
      </c>
      <c r="D162" s="493">
        <v>0</v>
      </c>
      <c r="E162" s="493">
        <v>0</v>
      </c>
      <c r="F162" s="492">
        <f>D162/$D$158</f>
        <v>0</v>
      </c>
      <c r="G162" s="1227"/>
      <c r="H162" s="537"/>
    </row>
    <row r="163" spans="1:8" s="533" customFormat="1" ht="15.75" customHeight="1">
      <c r="A163" s="1211"/>
      <c r="B163" s="1214"/>
      <c r="C163" s="639" t="s">
        <v>875</v>
      </c>
      <c r="D163" s="493">
        <v>0</v>
      </c>
      <c r="E163" s="493">
        <v>0</v>
      </c>
      <c r="F163" s="492">
        <f>D163/$D$158</f>
        <v>0</v>
      </c>
      <c r="G163" s="1227"/>
      <c r="H163" s="538"/>
    </row>
    <row r="164" spans="1:8" s="533" customFormat="1" ht="15.75" customHeight="1">
      <c r="A164" s="1211"/>
      <c r="B164" s="1215" t="s">
        <v>876</v>
      </c>
      <c r="C164" s="639" t="s">
        <v>877</v>
      </c>
      <c r="D164" s="494">
        <v>4</v>
      </c>
      <c r="E164" s="494">
        <v>4</v>
      </c>
      <c r="F164" s="492">
        <f>D164/$D$159</f>
        <v>1</v>
      </c>
      <c r="G164" s="1227"/>
      <c r="H164" s="539"/>
    </row>
    <row r="165" spans="1:8" s="533" customFormat="1" ht="15.75" customHeight="1">
      <c r="A165" s="1211"/>
      <c r="B165" s="1216"/>
      <c r="C165" s="639" t="s">
        <v>878</v>
      </c>
      <c r="D165" s="494"/>
      <c r="E165" s="494">
        <v>0</v>
      </c>
      <c r="F165" s="492">
        <f>D165/$D$159</f>
        <v>0</v>
      </c>
      <c r="G165" s="1227"/>
      <c r="H165" s="536"/>
    </row>
    <row r="166" spans="1:8" s="533" customFormat="1" ht="15.75" customHeight="1">
      <c r="A166" s="1211"/>
      <c r="B166" s="1216"/>
      <c r="C166" s="639" t="s">
        <v>879</v>
      </c>
      <c r="D166" s="494"/>
      <c r="E166" s="494">
        <v>0</v>
      </c>
      <c r="F166" s="492">
        <f>D166/$D$159</f>
        <v>0</v>
      </c>
      <c r="G166" s="1227"/>
      <c r="H166" s="536"/>
    </row>
    <row r="167" spans="1:8" s="533" customFormat="1" ht="15.75" customHeight="1">
      <c r="A167" s="1211"/>
      <c r="B167" s="1216"/>
      <c r="C167" s="639" t="s">
        <v>880</v>
      </c>
      <c r="D167" s="494"/>
      <c r="E167" s="494">
        <v>0</v>
      </c>
      <c r="F167" s="492">
        <f>D167/$D$159</f>
        <v>0</v>
      </c>
      <c r="G167" s="1227"/>
      <c r="H167" s="536"/>
    </row>
    <row r="168" spans="1:8" s="533" customFormat="1" ht="15.75" customHeight="1" thickBot="1">
      <c r="A168" s="1212"/>
      <c r="B168" s="1217"/>
      <c r="C168" s="523" t="s">
        <v>875</v>
      </c>
      <c r="D168" s="488"/>
      <c r="E168" s="524">
        <v>0</v>
      </c>
      <c r="F168" s="522">
        <f>D168/$D$159</f>
        <v>0</v>
      </c>
      <c r="G168" s="1228"/>
      <c r="H168" s="536"/>
    </row>
    <row r="169" spans="1:8" s="533" customFormat="1" ht="15.75" customHeight="1">
      <c r="A169" s="1210" t="s">
        <v>897</v>
      </c>
      <c r="B169" s="1213" t="s">
        <v>882</v>
      </c>
      <c r="C169" s="638" t="s">
        <v>869</v>
      </c>
      <c r="D169" s="555">
        <f>SUM(D170:D174)</f>
        <v>0</v>
      </c>
      <c r="E169" s="556">
        <f>SUM(E170:E174)</f>
        <v>0</v>
      </c>
      <c r="F169" s="527">
        <f>SUM(F170:F174)</f>
        <v>0</v>
      </c>
      <c r="G169" s="529"/>
      <c r="H169" s="536"/>
    </row>
    <row r="170" spans="1:8" s="533" customFormat="1" ht="15.75" customHeight="1">
      <c r="A170" s="1211"/>
      <c r="B170" s="1214"/>
      <c r="C170" s="639" t="s">
        <v>871</v>
      </c>
      <c r="D170" s="495"/>
      <c r="E170" s="494">
        <v>0</v>
      </c>
      <c r="F170" s="492">
        <f>D170/$D$158</f>
        <v>0</v>
      </c>
      <c r="G170" s="529"/>
      <c r="H170" s="536"/>
    </row>
    <row r="171" spans="1:8" s="533" customFormat="1" ht="15.75" customHeight="1">
      <c r="A171" s="1211"/>
      <c r="B171" s="1214"/>
      <c r="C171" s="639" t="s">
        <v>872</v>
      </c>
      <c r="D171" s="493"/>
      <c r="E171" s="493">
        <v>0</v>
      </c>
      <c r="F171" s="492">
        <f>D171/$D$158</f>
        <v>0</v>
      </c>
      <c r="G171" s="529"/>
      <c r="H171" s="536"/>
    </row>
    <row r="172" spans="1:8" s="533" customFormat="1" ht="15.75" customHeight="1">
      <c r="A172" s="1211"/>
      <c r="B172" s="1214"/>
      <c r="C172" s="639" t="s">
        <v>873</v>
      </c>
      <c r="D172" s="493"/>
      <c r="E172" s="493">
        <v>0</v>
      </c>
      <c r="F172" s="492">
        <f>D172/$D$158</f>
        <v>0</v>
      </c>
      <c r="G172" s="529"/>
      <c r="H172" s="536"/>
    </row>
    <row r="173" spans="1:8" s="533" customFormat="1" ht="15.75" customHeight="1">
      <c r="A173" s="1211"/>
      <c r="B173" s="1214"/>
      <c r="C173" s="639" t="s">
        <v>874</v>
      </c>
      <c r="D173" s="493"/>
      <c r="E173" s="493">
        <v>0</v>
      </c>
      <c r="F173" s="492">
        <f>D173/$D$158</f>
        <v>0</v>
      </c>
      <c r="G173" s="529"/>
      <c r="H173" s="536"/>
    </row>
    <row r="174" spans="1:8" s="533" customFormat="1" ht="15.75" customHeight="1">
      <c r="A174" s="1211"/>
      <c r="B174" s="1214"/>
      <c r="C174" s="639" t="s">
        <v>875</v>
      </c>
      <c r="D174" s="493"/>
      <c r="E174" s="493">
        <v>0</v>
      </c>
      <c r="F174" s="492">
        <f>D174/$D$158</f>
        <v>0</v>
      </c>
      <c r="G174" s="529"/>
      <c r="H174" s="536"/>
    </row>
    <row r="175" spans="1:8" s="533" customFormat="1" ht="15.75" customHeight="1">
      <c r="A175" s="1211"/>
      <c r="B175" s="1215" t="s">
        <v>876</v>
      </c>
      <c r="C175" s="639" t="s">
        <v>877</v>
      </c>
      <c r="D175" s="494"/>
      <c r="E175" s="494">
        <v>0</v>
      </c>
      <c r="F175" s="492">
        <f>D175/$D$159</f>
        <v>0</v>
      </c>
      <c r="G175" s="529"/>
      <c r="H175" s="536"/>
    </row>
    <row r="176" spans="1:8" s="533" customFormat="1" ht="15.75" customHeight="1">
      <c r="A176" s="1211"/>
      <c r="B176" s="1216"/>
      <c r="C176" s="639" t="s">
        <v>878</v>
      </c>
      <c r="D176" s="494"/>
      <c r="E176" s="494">
        <v>0</v>
      </c>
      <c r="F176" s="492">
        <f>D176/$D$159</f>
        <v>0</v>
      </c>
      <c r="G176" s="529"/>
      <c r="H176" s="536"/>
    </row>
    <row r="177" spans="1:12" s="533" customFormat="1" ht="15.75" customHeight="1">
      <c r="A177" s="1211"/>
      <c r="B177" s="1216"/>
      <c r="C177" s="639" t="s">
        <v>879</v>
      </c>
      <c r="D177" s="494"/>
      <c r="E177" s="494">
        <v>0</v>
      </c>
      <c r="F177" s="492">
        <f>D177/$D$159</f>
        <v>0</v>
      </c>
      <c r="G177" s="529"/>
      <c r="H177" s="536"/>
    </row>
    <row r="178" spans="1:12" s="533" customFormat="1" ht="15.75" customHeight="1">
      <c r="A178" s="1211"/>
      <c r="B178" s="1216"/>
      <c r="C178" s="639" t="s">
        <v>880</v>
      </c>
      <c r="D178" s="494"/>
      <c r="E178" s="494">
        <v>0</v>
      </c>
      <c r="F178" s="492">
        <f>D178/$D$159</f>
        <v>0</v>
      </c>
      <c r="G178" s="529"/>
      <c r="H178" s="536"/>
    </row>
    <row r="179" spans="1:12" s="533" customFormat="1" ht="15.75" customHeight="1" thickBot="1">
      <c r="A179" s="1212"/>
      <c r="B179" s="1217"/>
      <c r="C179" s="523" t="s">
        <v>875</v>
      </c>
      <c r="D179" s="488"/>
      <c r="E179" s="524">
        <v>0</v>
      </c>
      <c r="F179" s="522">
        <f>D179/$D$159</f>
        <v>0</v>
      </c>
      <c r="G179" s="529"/>
      <c r="H179" s="536"/>
    </row>
    <row r="180" spans="1:12" s="533" customFormat="1" ht="15.75" customHeight="1" thickBot="1">
      <c r="A180" s="1210" t="s">
        <v>898</v>
      </c>
      <c r="B180" s="1213" t="s">
        <v>882</v>
      </c>
      <c r="C180" s="638" t="s">
        <v>869</v>
      </c>
      <c r="D180" s="555">
        <f>SUM(D181:D185)</f>
        <v>14</v>
      </c>
      <c r="E180" s="556">
        <f>SUM(E181:E185)</f>
        <v>15</v>
      </c>
      <c r="F180" s="527">
        <v>1</v>
      </c>
      <c r="G180" s="529"/>
      <c r="H180" s="536"/>
    </row>
    <row r="181" spans="1:12" s="533" customFormat="1" ht="15.75" customHeight="1">
      <c r="A181" s="1211"/>
      <c r="B181" s="1214"/>
      <c r="C181" s="639" t="s">
        <v>871</v>
      </c>
      <c r="D181" s="495">
        <v>14</v>
      </c>
      <c r="E181" s="494">
        <v>15</v>
      </c>
      <c r="F181" s="527">
        <v>1</v>
      </c>
      <c r="G181" s="529"/>
      <c r="H181" s="536"/>
    </row>
    <row r="182" spans="1:12" s="533" customFormat="1" ht="15.75" customHeight="1">
      <c r="A182" s="1211"/>
      <c r="B182" s="1214"/>
      <c r="C182" s="639" t="s">
        <v>872</v>
      </c>
      <c r="D182" s="493"/>
      <c r="E182" s="493">
        <v>0</v>
      </c>
      <c r="F182" s="492">
        <f>D182/$D$158</f>
        <v>0</v>
      </c>
      <c r="G182" s="529"/>
      <c r="H182" s="536"/>
    </row>
    <row r="183" spans="1:12" s="533" customFormat="1" ht="15.75" customHeight="1">
      <c r="A183" s="1211"/>
      <c r="B183" s="1214"/>
      <c r="C183" s="639" t="s">
        <v>873</v>
      </c>
      <c r="D183" s="493"/>
      <c r="E183" s="493">
        <v>0</v>
      </c>
      <c r="F183" s="492">
        <f>D183/$D$158</f>
        <v>0</v>
      </c>
      <c r="G183" s="529"/>
      <c r="H183" s="536"/>
    </row>
    <row r="184" spans="1:12" s="533" customFormat="1" ht="15.75" customHeight="1">
      <c r="A184" s="1211"/>
      <c r="B184" s="1214"/>
      <c r="C184" s="639" t="s">
        <v>874</v>
      </c>
      <c r="D184" s="493"/>
      <c r="E184" s="493">
        <v>0</v>
      </c>
      <c r="F184" s="492">
        <f>D184/$D$158</f>
        <v>0</v>
      </c>
      <c r="G184" s="529"/>
      <c r="H184" s="536"/>
    </row>
    <row r="185" spans="1:12" s="533" customFormat="1" ht="15.75" customHeight="1">
      <c r="A185" s="1211"/>
      <c r="B185" s="1214"/>
      <c r="C185" s="639" t="s">
        <v>875</v>
      </c>
      <c r="D185" s="493"/>
      <c r="E185" s="493">
        <v>0</v>
      </c>
      <c r="F185" s="492">
        <f>D185/$D$158</f>
        <v>0</v>
      </c>
      <c r="G185" s="529"/>
      <c r="H185" s="536"/>
    </row>
    <row r="186" spans="1:12" s="533" customFormat="1" ht="15.75" customHeight="1">
      <c r="A186" s="1211"/>
      <c r="B186" s="1215" t="s">
        <v>876</v>
      </c>
      <c r="C186" s="639" t="s">
        <v>877</v>
      </c>
      <c r="D186" s="494">
        <v>1</v>
      </c>
      <c r="E186" s="494">
        <v>1</v>
      </c>
      <c r="F186" s="602">
        <f>D186/$D$180*100</f>
        <v>7.1428571428571423</v>
      </c>
      <c r="G186" s="529"/>
      <c r="H186" s="536"/>
    </row>
    <row r="187" spans="1:12" s="533" customFormat="1" ht="15.75" customHeight="1">
      <c r="A187" s="1211"/>
      <c r="B187" s="1216"/>
      <c r="C187" s="639" t="s">
        <v>878</v>
      </c>
      <c r="D187" s="494"/>
      <c r="E187" s="494">
        <v>0</v>
      </c>
      <c r="F187" s="602">
        <f t="shared" ref="F187:F190" si="5">D187/$D$180*100</f>
        <v>0</v>
      </c>
      <c r="G187" s="529"/>
      <c r="H187" s="536"/>
      <c r="K187" s="533">
        <v>1</v>
      </c>
      <c r="L187" s="533">
        <f>K187/K188*100</f>
        <v>7.1428571428571423</v>
      </c>
    </row>
    <row r="188" spans="1:12" s="533" customFormat="1" ht="15.75" customHeight="1">
      <c r="A188" s="1211"/>
      <c r="B188" s="1216"/>
      <c r="C188" s="639" t="s">
        <v>879</v>
      </c>
      <c r="D188" s="494">
        <v>10</v>
      </c>
      <c r="E188" s="494">
        <v>11</v>
      </c>
      <c r="F188" s="602">
        <f t="shared" si="5"/>
        <v>71.428571428571431</v>
      </c>
      <c r="G188" s="529"/>
      <c r="H188" s="536"/>
      <c r="K188" s="533">
        <v>14</v>
      </c>
    </row>
    <row r="189" spans="1:12" s="533" customFormat="1" ht="15.75" customHeight="1">
      <c r="A189" s="1211"/>
      <c r="B189" s="1216"/>
      <c r="C189" s="639" t="s">
        <v>880</v>
      </c>
      <c r="D189" s="494">
        <v>3</v>
      </c>
      <c r="E189" s="494">
        <v>3</v>
      </c>
      <c r="F189" s="602">
        <f t="shared" si="5"/>
        <v>21.428571428571427</v>
      </c>
      <c r="G189" s="529"/>
      <c r="H189" s="536"/>
    </row>
    <row r="190" spans="1:12" s="533" customFormat="1" ht="15.75" customHeight="1" thickBot="1">
      <c r="A190" s="1212"/>
      <c r="B190" s="1217"/>
      <c r="C190" s="523" t="s">
        <v>875</v>
      </c>
      <c r="D190" s="488"/>
      <c r="E190" s="524">
        <v>0</v>
      </c>
      <c r="F190" s="602">
        <f t="shared" si="5"/>
        <v>0</v>
      </c>
      <c r="G190" s="529"/>
      <c r="H190" s="536"/>
    </row>
    <row r="191" spans="1:12" s="533" customFormat="1" ht="15.75" customHeight="1">
      <c r="A191" s="1210" t="s">
        <v>899</v>
      </c>
      <c r="B191" s="1213" t="s">
        <v>882</v>
      </c>
      <c r="C191" s="638" t="s">
        <v>869</v>
      </c>
      <c r="D191" s="555">
        <f>SUM(D192:D196)</f>
        <v>41</v>
      </c>
      <c r="E191" s="556">
        <f>SUM(E192:E196)</f>
        <v>42</v>
      </c>
      <c r="F191" s="527">
        <v>1</v>
      </c>
      <c r="G191" s="529"/>
      <c r="H191" s="536"/>
    </row>
    <row r="192" spans="1:12" s="533" customFormat="1" ht="15.75" customHeight="1">
      <c r="A192" s="1211"/>
      <c r="B192" s="1214"/>
      <c r="C192" s="639" t="s">
        <v>871</v>
      </c>
      <c r="D192" s="495">
        <v>41</v>
      </c>
      <c r="E192" s="494">
        <v>42</v>
      </c>
      <c r="F192" s="492">
        <f>D191/D192</f>
        <v>1</v>
      </c>
      <c r="G192" s="529"/>
      <c r="H192" s="536"/>
    </row>
    <row r="193" spans="1:8" s="533" customFormat="1" ht="15.75" customHeight="1">
      <c r="A193" s="1211"/>
      <c r="B193" s="1214"/>
      <c r="C193" s="639" t="s">
        <v>872</v>
      </c>
      <c r="D193" s="493"/>
      <c r="E193" s="493"/>
      <c r="F193" s="492">
        <f>D193/$D$158</f>
        <v>0</v>
      </c>
      <c r="G193" s="529"/>
      <c r="H193" s="536"/>
    </row>
    <row r="194" spans="1:8" s="533" customFormat="1" ht="15.75" customHeight="1">
      <c r="A194" s="1211"/>
      <c r="B194" s="1214"/>
      <c r="C194" s="639" t="s">
        <v>873</v>
      </c>
      <c r="D194" s="493"/>
      <c r="E194" s="493"/>
      <c r="F194" s="492">
        <f>D194/$D$158</f>
        <v>0</v>
      </c>
      <c r="G194" s="529"/>
      <c r="H194" s="536"/>
    </row>
    <row r="195" spans="1:8" s="533" customFormat="1" ht="15.75" customHeight="1">
      <c r="A195" s="1211"/>
      <c r="B195" s="1214"/>
      <c r="C195" s="639" t="s">
        <v>874</v>
      </c>
      <c r="D195" s="493"/>
      <c r="E195" s="493"/>
      <c r="F195" s="492">
        <f>D195/$D$158</f>
        <v>0</v>
      </c>
      <c r="G195" s="529"/>
      <c r="H195" s="536"/>
    </row>
    <row r="196" spans="1:8" s="533" customFormat="1" ht="15.75" customHeight="1">
      <c r="A196" s="1211"/>
      <c r="B196" s="1214"/>
      <c r="C196" s="639" t="s">
        <v>875</v>
      </c>
      <c r="D196" s="493"/>
      <c r="E196" s="493"/>
      <c r="F196" s="492">
        <f>D196/$D$158</f>
        <v>0</v>
      </c>
      <c r="G196" s="529"/>
      <c r="H196" s="536"/>
    </row>
    <row r="197" spans="1:8" s="533" customFormat="1" ht="15.75" customHeight="1">
      <c r="A197" s="1211"/>
      <c r="B197" s="1215" t="s">
        <v>876</v>
      </c>
      <c r="C197" s="639" t="s">
        <v>877</v>
      </c>
      <c r="D197" s="494">
        <v>2</v>
      </c>
      <c r="E197" s="494">
        <v>2</v>
      </c>
      <c r="F197" s="492">
        <f>D197/$D$191</f>
        <v>4.878048780487805E-2</v>
      </c>
      <c r="G197" s="529"/>
      <c r="H197" s="536"/>
    </row>
    <row r="198" spans="1:8" s="533" customFormat="1" ht="15.75" customHeight="1">
      <c r="A198" s="1211"/>
      <c r="B198" s="1216"/>
      <c r="C198" s="639" t="s">
        <v>878</v>
      </c>
      <c r="D198" s="494"/>
      <c r="E198" s="494"/>
      <c r="F198" s="492">
        <f t="shared" ref="F198:F201" si="6">D198/$D$191</f>
        <v>0</v>
      </c>
      <c r="G198" s="529"/>
      <c r="H198" s="536"/>
    </row>
    <row r="199" spans="1:8" s="533" customFormat="1" ht="15.75" customHeight="1">
      <c r="A199" s="1211"/>
      <c r="B199" s="1216"/>
      <c r="C199" s="639" t="s">
        <v>879</v>
      </c>
      <c r="D199" s="494">
        <v>36</v>
      </c>
      <c r="E199" s="494">
        <v>37</v>
      </c>
      <c r="F199" s="492">
        <f t="shared" si="6"/>
        <v>0.87804878048780488</v>
      </c>
      <c r="G199" s="529"/>
      <c r="H199" s="536"/>
    </row>
    <row r="200" spans="1:8" s="533" customFormat="1" ht="15.75" customHeight="1">
      <c r="A200" s="1211"/>
      <c r="B200" s="1216"/>
      <c r="C200" s="639" t="s">
        <v>880</v>
      </c>
      <c r="D200" s="494">
        <v>3</v>
      </c>
      <c r="E200" s="494">
        <v>3</v>
      </c>
      <c r="F200" s="492">
        <f t="shared" si="6"/>
        <v>7.3170731707317069E-2</v>
      </c>
      <c r="G200" s="529"/>
      <c r="H200" s="536"/>
    </row>
    <row r="201" spans="1:8" s="533" customFormat="1" ht="15.75" customHeight="1" thickBot="1">
      <c r="A201" s="1212"/>
      <c r="B201" s="1217"/>
      <c r="C201" s="523" t="s">
        <v>875</v>
      </c>
      <c r="D201" s="488"/>
      <c r="E201" s="524">
        <v>0</v>
      </c>
      <c r="F201" s="492">
        <f t="shared" si="6"/>
        <v>0</v>
      </c>
      <c r="G201" s="529"/>
      <c r="H201" s="536"/>
    </row>
    <row r="202" spans="1:8" s="533" customFormat="1" ht="15.75" customHeight="1">
      <c r="A202" s="1210" t="s">
        <v>900</v>
      </c>
      <c r="B202" s="1213" t="s">
        <v>882</v>
      </c>
      <c r="C202" s="638" t="s">
        <v>869</v>
      </c>
      <c r="D202" s="555">
        <f>SUM(D203:D207)</f>
        <v>126</v>
      </c>
      <c r="E202" s="556">
        <f>SUM(E203:E207)</f>
        <v>119</v>
      </c>
      <c r="F202" s="527">
        <v>1</v>
      </c>
      <c r="G202" s="529"/>
      <c r="H202" s="536"/>
    </row>
    <row r="203" spans="1:8" s="533" customFormat="1" ht="15.75" customHeight="1">
      <c r="A203" s="1211"/>
      <c r="B203" s="1214"/>
      <c r="C203" s="639" t="s">
        <v>871</v>
      </c>
      <c r="D203" s="495">
        <v>126</v>
      </c>
      <c r="E203" s="494">
        <v>119</v>
      </c>
      <c r="F203" s="492">
        <f>D202/D203</f>
        <v>1</v>
      </c>
      <c r="G203" s="529"/>
      <c r="H203" s="536"/>
    </row>
    <row r="204" spans="1:8" s="533" customFormat="1" ht="15.75" customHeight="1">
      <c r="A204" s="1211"/>
      <c r="B204" s="1214"/>
      <c r="C204" s="639" t="s">
        <v>872</v>
      </c>
      <c r="D204" s="493"/>
      <c r="E204" s="493">
        <v>0</v>
      </c>
      <c r="F204" s="492">
        <f>D204/$D$158</f>
        <v>0</v>
      </c>
      <c r="G204" s="529"/>
      <c r="H204" s="536"/>
    </row>
    <row r="205" spans="1:8" s="533" customFormat="1" ht="15.75" customHeight="1">
      <c r="A205" s="1211"/>
      <c r="B205" s="1214"/>
      <c r="C205" s="639" t="s">
        <v>873</v>
      </c>
      <c r="D205" s="493"/>
      <c r="E205" s="493">
        <v>0</v>
      </c>
      <c r="F205" s="492">
        <f>D205/$D$158</f>
        <v>0</v>
      </c>
      <c r="G205" s="529"/>
      <c r="H205" s="536"/>
    </row>
    <row r="206" spans="1:8" s="533" customFormat="1" ht="15.75" customHeight="1">
      <c r="A206" s="1211"/>
      <c r="B206" s="1214"/>
      <c r="C206" s="639" t="s">
        <v>874</v>
      </c>
      <c r="D206" s="493"/>
      <c r="E206" s="493">
        <v>0</v>
      </c>
      <c r="F206" s="492">
        <f>D206/$D$158</f>
        <v>0</v>
      </c>
      <c r="G206" s="529"/>
      <c r="H206" s="536"/>
    </row>
    <row r="207" spans="1:8" s="533" customFormat="1" ht="15.75" customHeight="1">
      <c r="A207" s="1211"/>
      <c r="B207" s="1214"/>
      <c r="C207" s="639" t="s">
        <v>875</v>
      </c>
      <c r="D207" s="493"/>
      <c r="E207" s="493">
        <v>0</v>
      </c>
      <c r="F207" s="492">
        <f>D207/$D$158</f>
        <v>0</v>
      </c>
      <c r="G207" s="529"/>
      <c r="H207" s="536"/>
    </row>
    <row r="208" spans="1:8" s="533" customFormat="1" ht="15.75" customHeight="1">
      <c r="A208" s="1211"/>
      <c r="B208" s="1215" t="s">
        <v>876</v>
      </c>
      <c r="C208" s="639" t="s">
        <v>877</v>
      </c>
      <c r="D208" s="494"/>
      <c r="E208" s="494">
        <v>0</v>
      </c>
      <c r="F208" s="492">
        <f>D208/$D$202</f>
        <v>0</v>
      </c>
      <c r="G208" s="529"/>
      <c r="H208" s="536"/>
    </row>
    <row r="209" spans="1:8" s="533" customFormat="1" ht="15.75" customHeight="1">
      <c r="A209" s="1211"/>
      <c r="B209" s="1216"/>
      <c r="C209" s="639" t="s">
        <v>878</v>
      </c>
      <c r="D209" s="494"/>
      <c r="E209" s="494">
        <v>0</v>
      </c>
      <c r="F209" s="492">
        <f>D209/$D$203</f>
        <v>0</v>
      </c>
      <c r="G209" s="529"/>
      <c r="H209" s="536"/>
    </row>
    <row r="210" spans="1:8" s="533" customFormat="1" ht="15.75" customHeight="1">
      <c r="A210" s="1211"/>
      <c r="B210" s="1216"/>
      <c r="C210" s="639" t="s">
        <v>879</v>
      </c>
      <c r="D210" s="494">
        <v>126</v>
      </c>
      <c r="E210" s="494">
        <v>119</v>
      </c>
      <c r="F210" s="492">
        <f t="shared" ref="F210:F212" si="7">D210/$D$203</f>
        <v>1</v>
      </c>
      <c r="G210" s="529"/>
      <c r="H210" s="536"/>
    </row>
    <row r="211" spans="1:8" s="533" customFormat="1" ht="15.75" customHeight="1">
      <c r="A211" s="1211"/>
      <c r="B211" s="1216"/>
      <c r="C211" s="639" t="s">
        <v>880</v>
      </c>
      <c r="D211" s="494"/>
      <c r="E211" s="494">
        <v>0</v>
      </c>
      <c r="F211" s="492">
        <f t="shared" si="7"/>
        <v>0</v>
      </c>
      <c r="G211" s="529"/>
      <c r="H211" s="536"/>
    </row>
    <row r="212" spans="1:8" s="533" customFormat="1" ht="15.75" customHeight="1" thickBot="1">
      <c r="A212" s="1212"/>
      <c r="B212" s="1217"/>
      <c r="C212" s="523" t="s">
        <v>875</v>
      </c>
      <c r="D212" s="488"/>
      <c r="E212" s="524">
        <v>0</v>
      </c>
      <c r="F212" s="492">
        <f t="shared" si="7"/>
        <v>0</v>
      </c>
      <c r="G212" s="529"/>
      <c r="H212" s="536"/>
    </row>
    <row r="213" spans="1:8" s="533" customFormat="1" ht="15.75" customHeight="1" thickBot="1">
      <c r="A213" s="1210" t="s">
        <v>901</v>
      </c>
      <c r="B213" s="1213" t="s">
        <v>882</v>
      </c>
      <c r="C213" s="638" t="s">
        <v>869</v>
      </c>
      <c r="D213" s="555">
        <f>SUM(D214:D218)</f>
        <v>69</v>
      </c>
      <c r="E213" s="556">
        <f>SUM(E214:E218)</f>
        <v>73</v>
      </c>
      <c r="F213" s="527">
        <f>D214/D213</f>
        <v>1</v>
      </c>
      <c r="G213" s="529"/>
      <c r="H213" s="536"/>
    </row>
    <row r="214" spans="1:8" s="533" customFormat="1" ht="15.75" customHeight="1">
      <c r="A214" s="1211"/>
      <c r="B214" s="1214"/>
      <c r="C214" s="639" t="s">
        <v>871</v>
      </c>
      <c r="D214" s="495">
        <v>69</v>
      </c>
      <c r="E214" s="494">
        <v>73</v>
      </c>
      <c r="F214" s="527">
        <f>D214/D213</f>
        <v>1</v>
      </c>
      <c r="G214" s="529"/>
      <c r="H214" s="536"/>
    </row>
    <row r="215" spans="1:8" s="533" customFormat="1" ht="15.75" customHeight="1">
      <c r="A215" s="1211"/>
      <c r="B215" s="1214"/>
      <c r="C215" s="639" t="s">
        <v>872</v>
      </c>
      <c r="D215" s="493"/>
      <c r="E215" s="493">
        <v>0</v>
      </c>
      <c r="F215" s="492">
        <f>D215/$D$158</f>
        <v>0</v>
      </c>
      <c r="G215" s="529"/>
      <c r="H215" s="536"/>
    </row>
    <row r="216" spans="1:8" s="533" customFormat="1" ht="15.75" customHeight="1">
      <c r="A216" s="1211"/>
      <c r="B216" s="1214"/>
      <c r="C216" s="639" t="s">
        <v>873</v>
      </c>
      <c r="D216" s="493"/>
      <c r="E216" s="493">
        <v>0</v>
      </c>
      <c r="F216" s="492">
        <f>D216/$D$158</f>
        <v>0</v>
      </c>
      <c r="G216" s="529"/>
      <c r="H216" s="536"/>
    </row>
    <row r="217" spans="1:8" s="533" customFormat="1" ht="15.75" customHeight="1">
      <c r="A217" s="1211"/>
      <c r="B217" s="1214"/>
      <c r="C217" s="639" t="s">
        <v>874</v>
      </c>
      <c r="D217" s="493"/>
      <c r="E217" s="493">
        <v>0</v>
      </c>
      <c r="F217" s="492">
        <f>D217/$D$158</f>
        <v>0</v>
      </c>
      <c r="G217" s="529"/>
      <c r="H217" s="536"/>
    </row>
    <row r="218" spans="1:8" s="533" customFormat="1" ht="15.75" customHeight="1">
      <c r="A218" s="1211"/>
      <c r="B218" s="1214"/>
      <c r="C218" s="639" t="s">
        <v>875</v>
      </c>
      <c r="D218" s="493"/>
      <c r="E218" s="493">
        <v>0</v>
      </c>
      <c r="F218" s="492">
        <f>D218/$D$158</f>
        <v>0</v>
      </c>
      <c r="G218" s="529"/>
      <c r="H218" s="536"/>
    </row>
    <row r="219" spans="1:8" s="533" customFormat="1" ht="15.75" customHeight="1">
      <c r="A219" s="1211"/>
      <c r="B219" s="1215" t="s">
        <v>876</v>
      </c>
      <c r="C219" s="639" t="s">
        <v>877</v>
      </c>
      <c r="D219" s="494"/>
      <c r="E219" s="494">
        <v>0</v>
      </c>
      <c r="F219" s="492">
        <f>D219/$D$213</f>
        <v>0</v>
      </c>
      <c r="G219" s="529"/>
      <c r="H219" s="536"/>
    </row>
    <row r="220" spans="1:8" s="533" customFormat="1" ht="15.75" customHeight="1">
      <c r="A220" s="1211"/>
      <c r="B220" s="1216"/>
      <c r="C220" s="639" t="s">
        <v>878</v>
      </c>
      <c r="D220" s="494"/>
      <c r="E220" s="494">
        <v>0</v>
      </c>
      <c r="F220" s="492">
        <f t="shared" ref="F220:F223" si="8">D220/$D$213</f>
        <v>0</v>
      </c>
      <c r="G220" s="529"/>
      <c r="H220" s="536"/>
    </row>
    <row r="221" spans="1:8" s="533" customFormat="1" ht="15.75" customHeight="1">
      <c r="A221" s="1211"/>
      <c r="B221" s="1216"/>
      <c r="C221" s="639" t="s">
        <v>879</v>
      </c>
      <c r="D221" s="494">
        <v>69</v>
      </c>
      <c r="E221" s="494">
        <v>73</v>
      </c>
      <c r="F221" s="492">
        <f t="shared" si="8"/>
        <v>1</v>
      </c>
      <c r="G221" s="529"/>
      <c r="H221" s="536"/>
    </row>
    <row r="222" spans="1:8" s="533" customFormat="1" ht="15.75" customHeight="1">
      <c r="A222" s="1211"/>
      <c r="B222" s="1216"/>
      <c r="C222" s="639" t="s">
        <v>880</v>
      </c>
      <c r="D222" s="494"/>
      <c r="E222" s="494">
        <v>0</v>
      </c>
      <c r="F222" s="492">
        <f t="shared" si="8"/>
        <v>0</v>
      </c>
      <c r="G222" s="529"/>
      <c r="H222" s="536"/>
    </row>
    <row r="223" spans="1:8" s="533" customFormat="1" ht="15.75" customHeight="1" thickBot="1">
      <c r="A223" s="1212"/>
      <c r="B223" s="1217"/>
      <c r="C223" s="523" t="s">
        <v>875</v>
      </c>
      <c r="D223" s="488"/>
      <c r="E223" s="524">
        <v>0</v>
      </c>
      <c r="F223" s="492">
        <f t="shared" si="8"/>
        <v>0</v>
      </c>
      <c r="G223" s="529"/>
      <c r="H223" s="536"/>
    </row>
    <row r="224" spans="1:8" s="533" customFormat="1" ht="15.75" customHeight="1">
      <c r="A224" s="1210" t="s">
        <v>902</v>
      </c>
      <c r="B224" s="1213" t="s">
        <v>882</v>
      </c>
      <c r="C224" s="638" t="s">
        <v>869</v>
      </c>
      <c r="D224" s="555">
        <f>SUM(D225:D229)</f>
        <v>1</v>
      </c>
      <c r="E224" s="556">
        <f>SUM(E225:E229)</f>
        <v>1</v>
      </c>
      <c r="F224" s="527">
        <v>1</v>
      </c>
      <c r="G224" s="529"/>
      <c r="H224" s="536"/>
    </row>
    <row r="225" spans="1:8" s="533" customFormat="1" ht="15.75" customHeight="1">
      <c r="A225" s="1211"/>
      <c r="B225" s="1214"/>
      <c r="C225" s="639" t="s">
        <v>871</v>
      </c>
      <c r="D225" s="495">
        <v>1</v>
      </c>
      <c r="E225" s="494">
        <v>1</v>
      </c>
      <c r="F225" s="492">
        <v>1</v>
      </c>
      <c r="G225" s="529"/>
      <c r="H225" s="536"/>
    </row>
    <row r="226" spans="1:8" s="533" customFormat="1" ht="15.75" customHeight="1">
      <c r="A226" s="1211"/>
      <c r="B226" s="1214"/>
      <c r="C226" s="639" t="s">
        <v>872</v>
      </c>
      <c r="D226" s="493"/>
      <c r="E226" s="493">
        <v>0</v>
      </c>
      <c r="F226" s="492">
        <f>D226/$D$158</f>
        <v>0</v>
      </c>
      <c r="G226" s="529"/>
      <c r="H226" s="536"/>
    </row>
    <row r="227" spans="1:8" s="533" customFormat="1" ht="15.75" customHeight="1">
      <c r="A227" s="1211"/>
      <c r="B227" s="1214"/>
      <c r="C227" s="639" t="s">
        <v>873</v>
      </c>
      <c r="D227" s="493"/>
      <c r="E227" s="493">
        <v>0</v>
      </c>
      <c r="F227" s="492">
        <f>D227/$D$158</f>
        <v>0</v>
      </c>
      <c r="G227" s="529"/>
      <c r="H227" s="536"/>
    </row>
    <row r="228" spans="1:8" s="533" customFormat="1" ht="15.75" customHeight="1">
      <c r="A228" s="1211"/>
      <c r="B228" s="1214"/>
      <c r="C228" s="639" t="s">
        <v>874</v>
      </c>
      <c r="D228" s="493"/>
      <c r="E228" s="493">
        <v>0</v>
      </c>
      <c r="F228" s="492">
        <f>D228/$D$158</f>
        <v>0</v>
      </c>
      <c r="G228" s="529"/>
      <c r="H228" s="536"/>
    </row>
    <row r="229" spans="1:8" s="533" customFormat="1" ht="15.75" customHeight="1">
      <c r="A229" s="1211"/>
      <c r="B229" s="1214"/>
      <c r="C229" s="639" t="s">
        <v>875</v>
      </c>
      <c r="D229" s="493"/>
      <c r="E229" s="493">
        <v>0</v>
      </c>
      <c r="F229" s="492">
        <f>D229/$D$158</f>
        <v>0</v>
      </c>
      <c r="G229" s="529"/>
      <c r="H229" s="536"/>
    </row>
    <row r="230" spans="1:8" s="533" customFormat="1" ht="15.75" customHeight="1">
      <c r="A230" s="1211"/>
      <c r="B230" s="1215" t="s">
        <v>876</v>
      </c>
      <c r="C230" s="639" t="s">
        <v>877</v>
      </c>
      <c r="D230" s="494">
        <v>1</v>
      </c>
      <c r="E230" s="494">
        <v>1</v>
      </c>
      <c r="F230" s="492">
        <f>D230/D224</f>
        <v>1</v>
      </c>
      <c r="G230" s="529"/>
      <c r="H230" s="536"/>
    </row>
    <row r="231" spans="1:8" s="533" customFormat="1" ht="15.75" customHeight="1">
      <c r="A231" s="1211"/>
      <c r="B231" s="1216"/>
      <c r="C231" s="639" t="s">
        <v>878</v>
      </c>
      <c r="D231" s="494"/>
      <c r="E231" s="494">
        <v>0</v>
      </c>
      <c r="F231" s="492">
        <f>D231/$D$159</f>
        <v>0</v>
      </c>
      <c r="G231" s="529"/>
      <c r="H231" s="536"/>
    </row>
    <row r="232" spans="1:8" s="533" customFormat="1" ht="15.75" customHeight="1">
      <c r="A232" s="1211"/>
      <c r="B232" s="1216"/>
      <c r="C232" s="639" t="s">
        <v>879</v>
      </c>
      <c r="D232" s="494"/>
      <c r="E232" s="494">
        <v>0</v>
      </c>
      <c r="F232" s="492">
        <f>D232/$D$159</f>
        <v>0</v>
      </c>
      <c r="G232" s="529"/>
      <c r="H232" s="536"/>
    </row>
    <row r="233" spans="1:8" s="533" customFormat="1" ht="15.75" customHeight="1">
      <c r="A233" s="1211"/>
      <c r="B233" s="1216"/>
      <c r="C233" s="639" t="s">
        <v>880</v>
      </c>
      <c r="D233" s="494"/>
      <c r="E233" s="494">
        <v>0</v>
      </c>
      <c r="F233" s="492">
        <f>D233/$D$159</f>
        <v>0</v>
      </c>
      <c r="G233" s="529"/>
      <c r="H233" s="536"/>
    </row>
    <row r="234" spans="1:8" s="533" customFormat="1" ht="15.75" customHeight="1" thickBot="1">
      <c r="A234" s="1212"/>
      <c r="B234" s="1217"/>
      <c r="C234" s="523" t="s">
        <v>875</v>
      </c>
      <c r="D234" s="488"/>
      <c r="E234" s="524">
        <v>0</v>
      </c>
      <c r="F234" s="522">
        <f>D234/$D$159</f>
        <v>0</v>
      </c>
      <c r="G234" s="529"/>
      <c r="H234" s="536"/>
    </row>
    <row r="235" spans="1:8" s="533" customFormat="1" ht="15.75" customHeight="1">
      <c r="A235" s="1210" t="s">
        <v>903</v>
      </c>
      <c r="B235" s="1213" t="s">
        <v>882</v>
      </c>
      <c r="C235" s="638" t="s">
        <v>869</v>
      </c>
      <c r="D235" s="555">
        <f>SUM(D236:D240)</f>
        <v>0</v>
      </c>
      <c r="E235" s="556">
        <f>SUM(E236:E240)</f>
        <v>0</v>
      </c>
      <c r="F235" s="527">
        <f>SUM(F236:F240)</f>
        <v>0</v>
      </c>
      <c r="G235" s="529"/>
      <c r="H235" s="536"/>
    </row>
    <row r="236" spans="1:8" s="533" customFormat="1" ht="15.75" customHeight="1">
      <c r="A236" s="1211"/>
      <c r="B236" s="1214"/>
      <c r="C236" s="639" t="s">
        <v>871</v>
      </c>
      <c r="D236" s="495"/>
      <c r="E236" s="494">
        <v>0</v>
      </c>
      <c r="F236" s="492">
        <f>D236/$D$158</f>
        <v>0</v>
      </c>
      <c r="G236" s="529"/>
      <c r="H236" s="536"/>
    </row>
    <row r="237" spans="1:8" s="533" customFormat="1" ht="15.75" customHeight="1">
      <c r="A237" s="1211"/>
      <c r="B237" s="1214"/>
      <c r="C237" s="639" t="s">
        <v>872</v>
      </c>
      <c r="D237" s="493"/>
      <c r="E237" s="493">
        <v>0</v>
      </c>
      <c r="F237" s="492">
        <f>D237/$D$158</f>
        <v>0</v>
      </c>
      <c r="G237" s="529"/>
      <c r="H237" s="536"/>
    </row>
    <row r="238" spans="1:8" s="533" customFormat="1" ht="15.75" customHeight="1">
      <c r="A238" s="1211"/>
      <c r="B238" s="1214"/>
      <c r="C238" s="639" t="s">
        <v>873</v>
      </c>
      <c r="D238" s="493"/>
      <c r="E238" s="493">
        <v>0</v>
      </c>
      <c r="F238" s="492">
        <f>D238/$D$158</f>
        <v>0</v>
      </c>
      <c r="G238" s="529"/>
      <c r="H238" s="536"/>
    </row>
    <row r="239" spans="1:8" s="533" customFormat="1" ht="15.75" customHeight="1">
      <c r="A239" s="1211"/>
      <c r="B239" s="1214"/>
      <c r="C239" s="639" t="s">
        <v>874</v>
      </c>
      <c r="D239" s="493"/>
      <c r="E239" s="493">
        <v>0</v>
      </c>
      <c r="F239" s="492">
        <f>D239/$D$158</f>
        <v>0</v>
      </c>
      <c r="G239" s="529"/>
      <c r="H239" s="536"/>
    </row>
    <row r="240" spans="1:8" s="533" customFormat="1" ht="15.75" customHeight="1">
      <c r="A240" s="1211"/>
      <c r="B240" s="1214"/>
      <c r="C240" s="639" t="s">
        <v>875</v>
      </c>
      <c r="D240" s="493"/>
      <c r="E240" s="493">
        <v>0</v>
      </c>
      <c r="F240" s="492">
        <f>D240/$D$158</f>
        <v>0</v>
      </c>
      <c r="G240" s="529"/>
      <c r="H240" s="536"/>
    </row>
    <row r="241" spans="1:8" s="533" customFormat="1" ht="15.75" customHeight="1">
      <c r="A241" s="1211"/>
      <c r="B241" s="1215" t="s">
        <v>876</v>
      </c>
      <c r="C241" s="639" t="s">
        <v>877</v>
      </c>
      <c r="D241" s="494"/>
      <c r="E241" s="494">
        <v>0</v>
      </c>
      <c r="F241" s="492">
        <f>D241/$D$159</f>
        <v>0</v>
      </c>
      <c r="G241" s="529"/>
      <c r="H241" s="536"/>
    </row>
    <row r="242" spans="1:8" s="533" customFormat="1" ht="15.75" customHeight="1">
      <c r="A242" s="1211"/>
      <c r="B242" s="1216"/>
      <c r="C242" s="639" t="s">
        <v>878</v>
      </c>
      <c r="D242" s="494"/>
      <c r="E242" s="494">
        <v>0</v>
      </c>
      <c r="F242" s="492">
        <f>D242/$D$159</f>
        <v>0</v>
      </c>
      <c r="G242" s="529"/>
      <c r="H242" s="536"/>
    </row>
    <row r="243" spans="1:8" s="533" customFormat="1" ht="15.75" customHeight="1">
      <c r="A243" s="1211"/>
      <c r="B243" s="1216"/>
      <c r="C243" s="639" t="s">
        <v>879</v>
      </c>
      <c r="D243" s="494"/>
      <c r="E243" s="494">
        <v>0</v>
      </c>
      <c r="F243" s="492">
        <f>D243/$D$159</f>
        <v>0</v>
      </c>
      <c r="G243" s="529"/>
      <c r="H243" s="536"/>
    </row>
    <row r="244" spans="1:8" s="533" customFormat="1" ht="15.75" customHeight="1">
      <c r="A244" s="1211"/>
      <c r="B244" s="1216"/>
      <c r="C244" s="639" t="s">
        <v>880</v>
      </c>
      <c r="D244" s="494"/>
      <c r="E244" s="494">
        <v>0</v>
      </c>
      <c r="F244" s="492">
        <f>D244/$D$159</f>
        <v>0</v>
      </c>
      <c r="G244" s="529"/>
      <c r="H244" s="536"/>
    </row>
    <row r="245" spans="1:8" s="533" customFormat="1" ht="15.75" customHeight="1" thickBot="1">
      <c r="A245" s="1212"/>
      <c r="B245" s="1217"/>
      <c r="C245" s="523" t="s">
        <v>875</v>
      </c>
      <c r="D245" s="488"/>
      <c r="E245" s="524">
        <v>0</v>
      </c>
      <c r="F245" s="522">
        <f>D245/$D$159</f>
        <v>0</v>
      </c>
      <c r="G245" s="529"/>
      <c r="H245" s="536"/>
    </row>
    <row r="246" spans="1:8" s="533" customFormat="1" ht="15.75" customHeight="1">
      <c r="A246" s="1210" t="s">
        <v>904</v>
      </c>
      <c r="B246" s="1213" t="s">
        <v>882</v>
      </c>
      <c r="C246" s="638" t="s">
        <v>869</v>
      </c>
      <c r="D246" s="555">
        <f>SUM(D247:D251)</f>
        <v>0</v>
      </c>
      <c r="E246" s="556">
        <f>SUM(E247:E251)</f>
        <v>0</v>
      </c>
      <c r="F246" s="527">
        <f>SUM(F247:F251)</f>
        <v>0</v>
      </c>
      <c r="G246" s="529"/>
      <c r="H246" s="536"/>
    </row>
    <row r="247" spans="1:8" s="533" customFormat="1" ht="15.75" customHeight="1">
      <c r="A247" s="1211"/>
      <c r="B247" s="1214"/>
      <c r="C247" s="639" t="s">
        <v>871</v>
      </c>
      <c r="D247" s="495"/>
      <c r="E247" s="494">
        <v>0</v>
      </c>
      <c r="F247" s="492">
        <f>D247/$D$158</f>
        <v>0</v>
      </c>
      <c r="G247" s="529"/>
      <c r="H247" s="536"/>
    </row>
    <row r="248" spans="1:8" s="533" customFormat="1" ht="15.75" customHeight="1">
      <c r="A248" s="1211"/>
      <c r="B248" s="1214"/>
      <c r="C248" s="639" t="s">
        <v>872</v>
      </c>
      <c r="D248" s="493"/>
      <c r="E248" s="493">
        <v>0</v>
      </c>
      <c r="F248" s="492">
        <f>D248/$D$158</f>
        <v>0</v>
      </c>
      <c r="G248" s="529"/>
      <c r="H248" s="536"/>
    </row>
    <row r="249" spans="1:8" s="533" customFormat="1" ht="15.75" customHeight="1">
      <c r="A249" s="1211"/>
      <c r="B249" s="1214"/>
      <c r="C249" s="639" t="s">
        <v>873</v>
      </c>
      <c r="D249" s="493"/>
      <c r="E249" s="493">
        <v>0</v>
      </c>
      <c r="F249" s="492">
        <f>D249/$D$158</f>
        <v>0</v>
      </c>
      <c r="G249" s="529"/>
      <c r="H249" s="536"/>
    </row>
    <row r="250" spans="1:8" s="533" customFormat="1" ht="15.75" customHeight="1">
      <c r="A250" s="1211"/>
      <c r="B250" s="1214"/>
      <c r="C250" s="639" t="s">
        <v>874</v>
      </c>
      <c r="D250" s="493"/>
      <c r="E250" s="493">
        <v>0</v>
      </c>
      <c r="F250" s="492">
        <f>D250/$D$158</f>
        <v>0</v>
      </c>
      <c r="G250" s="529"/>
      <c r="H250" s="536"/>
    </row>
    <row r="251" spans="1:8" s="533" customFormat="1" ht="15.75" customHeight="1">
      <c r="A251" s="1211"/>
      <c r="B251" s="1214"/>
      <c r="C251" s="639" t="s">
        <v>875</v>
      </c>
      <c r="D251" s="493"/>
      <c r="E251" s="493">
        <v>0</v>
      </c>
      <c r="F251" s="492">
        <f>D251/$D$158</f>
        <v>0</v>
      </c>
      <c r="G251" s="529"/>
      <c r="H251" s="536"/>
    </row>
    <row r="252" spans="1:8" s="533" customFormat="1" ht="15.75" customHeight="1">
      <c r="A252" s="1211"/>
      <c r="B252" s="1215" t="s">
        <v>876</v>
      </c>
      <c r="C252" s="639" t="s">
        <v>877</v>
      </c>
      <c r="D252" s="494"/>
      <c r="E252" s="494">
        <v>0</v>
      </c>
      <c r="F252" s="492">
        <f>D252/$D$159</f>
        <v>0</v>
      </c>
      <c r="G252" s="529"/>
      <c r="H252" s="536"/>
    </row>
    <row r="253" spans="1:8" s="533" customFormat="1" ht="15.75" customHeight="1">
      <c r="A253" s="1211"/>
      <c r="B253" s="1216"/>
      <c r="C253" s="639" t="s">
        <v>878</v>
      </c>
      <c r="D253" s="494"/>
      <c r="E253" s="494">
        <v>0</v>
      </c>
      <c r="F253" s="492">
        <f>D253/$D$159</f>
        <v>0</v>
      </c>
      <c r="G253" s="529"/>
      <c r="H253" s="536"/>
    </row>
    <row r="254" spans="1:8" s="533" customFormat="1" ht="15.75" customHeight="1">
      <c r="A254" s="1211"/>
      <c r="B254" s="1216"/>
      <c r="C254" s="639" t="s">
        <v>879</v>
      </c>
      <c r="D254" s="494"/>
      <c r="E254" s="494">
        <v>0</v>
      </c>
      <c r="F254" s="492">
        <f>D254/$D$159</f>
        <v>0</v>
      </c>
      <c r="G254" s="529"/>
      <c r="H254" s="536"/>
    </row>
    <row r="255" spans="1:8" s="533" customFormat="1" ht="15.75" customHeight="1">
      <c r="A255" s="1211"/>
      <c r="B255" s="1216"/>
      <c r="C255" s="639" t="s">
        <v>880</v>
      </c>
      <c r="D255" s="494"/>
      <c r="E255" s="494">
        <v>0</v>
      </c>
      <c r="F255" s="492">
        <f>D255/$D$159</f>
        <v>0</v>
      </c>
      <c r="G255" s="529"/>
      <c r="H255" s="536"/>
    </row>
    <row r="256" spans="1:8" s="533" customFormat="1" ht="15.75" customHeight="1" thickBot="1">
      <c r="A256" s="1212"/>
      <c r="B256" s="1217"/>
      <c r="C256" s="523" t="s">
        <v>875</v>
      </c>
      <c r="D256" s="488"/>
      <c r="E256" s="524">
        <v>0</v>
      </c>
      <c r="F256" s="522">
        <f>D256/$D$159</f>
        <v>0</v>
      </c>
      <c r="G256" s="529"/>
      <c r="H256" s="536"/>
    </row>
    <row r="257" spans="1:8" ht="15.75" customHeight="1">
      <c r="A257" s="1210" t="s">
        <v>905</v>
      </c>
      <c r="B257" s="1213" t="s">
        <v>882</v>
      </c>
      <c r="C257" s="638" t="s">
        <v>869</v>
      </c>
      <c r="D257" s="555">
        <f>SUM(D258:D262)</f>
        <v>1</v>
      </c>
      <c r="E257" s="556">
        <f>SUM(E258:E262)</f>
        <v>1</v>
      </c>
      <c r="F257" s="527">
        <f>SUM(F258:F262)</f>
        <v>1</v>
      </c>
      <c r="G257" s="1226"/>
      <c r="H257" s="536"/>
    </row>
    <row r="258" spans="1:8" ht="15.75" customHeight="1">
      <c r="A258" s="1211"/>
      <c r="B258" s="1214"/>
      <c r="C258" s="639" t="s">
        <v>871</v>
      </c>
      <c r="D258" s="495">
        <v>1</v>
      </c>
      <c r="E258" s="290">
        <v>1</v>
      </c>
      <c r="F258" s="492">
        <f>D258/$D$257</f>
        <v>1</v>
      </c>
      <c r="G258" s="1227"/>
      <c r="H258" s="536"/>
    </row>
    <row r="259" spans="1:8" ht="15.75" customHeight="1">
      <c r="A259" s="1211"/>
      <c r="B259" s="1214"/>
      <c r="C259" s="639" t="s">
        <v>872</v>
      </c>
      <c r="D259" s="493">
        <v>0</v>
      </c>
      <c r="E259" s="493">
        <v>0</v>
      </c>
      <c r="F259" s="492">
        <f>D259/$D$257</f>
        <v>0</v>
      </c>
      <c r="G259" s="1227"/>
      <c r="H259" s="536"/>
    </row>
    <row r="260" spans="1:8" ht="15.75" customHeight="1">
      <c r="A260" s="1211"/>
      <c r="B260" s="1214"/>
      <c r="C260" s="639" t="s">
        <v>873</v>
      </c>
      <c r="D260" s="493">
        <v>0</v>
      </c>
      <c r="E260" s="493">
        <v>0</v>
      </c>
      <c r="F260" s="492">
        <f>D260/$D$257</f>
        <v>0</v>
      </c>
      <c r="G260" s="1227"/>
      <c r="H260" s="536"/>
    </row>
    <row r="261" spans="1:8" ht="15.75" customHeight="1">
      <c r="A261" s="1211"/>
      <c r="B261" s="1214"/>
      <c r="C261" s="639" t="s">
        <v>874</v>
      </c>
      <c r="D261" s="493">
        <v>0</v>
      </c>
      <c r="E261" s="493">
        <v>0</v>
      </c>
      <c r="F261" s="492">
        <f>D261/$D$257</f>
        <v>0</v>
      </c>
      <c r="G261" s="1227"/>
      <c r="H261" s="536"/>
    </row>
    <row r="262" spans="1:8" ht="15.75" customHeight="1">
      <c r="A262" s="1211"/>
      <c r="B262" s="1214"/>
      <c r="C262" s="639" t="s">
        <v>875</v>
      </c>
      <c r="D262" s="493">
        <v>0</v>
      </c>
      <c r="E262" s="493">
        <v>0</v>
      </c>
      <c r="F262" s="492">
        <f>D262/$D$257</f>
        <v>0</v>
      </c>
      <c r="G262" s="1227"/>
      <c r="H262" s="536"/>
    </row>
    <row r="263" spans="1:8" ht="15.75" customHeight="1">
      <c r="A263" s="1211"/>
      <c r="B263" s="1215" t="s">
        <v>876</v>
      </c>
      <c r="C263" s="639" t="s">
        <v>877</v>
      </c>
      <c r="D263" s="493">
        <v>0</v>
      </c>
      <c r="E263" s="494">
        <v>0</v>
      </c>
      <c r="F263" s="492">
        <f>D263/$D$258</f>
        <v>0</v>
      </c>
      <c r="G263" s="1227"/>
      <c r="H263" s="536"/>
    </row>
    <row r="264" spans="1:8" ht="15.75" customHeight="1">
      <c r="A264" s="1211"/>
      <c r="B264" s="1216"/>
      <c r="C264" s="639" t="s">
        <v>878</v>
      </c>
      <c r="D264" s="493">
        <v>0</v>
      </c>
      <c r="E264" s="494">
        <v>0</v>
      </c>
      <c r="F264" s="492">
        <f>D264/$D$258</f>
        <v>0</v>
      </c>
      <c r="G264" s="1227"/>
      <c r="H264" s="536"/>
    </row>
    <row r="265" spans="1:8" ht="15.75" customHeight="1">
      <c r="A265" s="1211"/>
      <c r="B265" s="1216"/>
      <c r="C265" s="639" t="s">
        <v>879</v>
      </c>
      <c r="D265" s="493">
        <v>0</v>
      </c>
      <c r="E265" s="494">
        <v>0</v>
      </c>
      <c r="F265" s="492">
        <f>D265/$D$258</f>
        <v>0</v>
      </c>
      <c r="G265" s="1227"/>
      <c r="H265" s="536"/>
    </row>
    <row r="266" spans="1:8" ht="15.75" customHeight="1">
      <c r="A266" s="1211"/>
      <c r="B266" s="1216"/>
      <c r="C266" s="639" t="s">
        <v>880</v>
      </c>
      <c r="D266" s="495">
        <v>1</v>
      </c>
      <c r="E266" s="290">
        <v>1</v>
      </c>
      <c r="F266" s="492">
        <f>D266/$D$258</f>
        <v>1</v>
      </c>
      <c r="G266" s="1227"/>
      <c r="H266" s="536"/>
    </row>
    <row r="267" spans="1:8" ht="15.75" customHeight="1" thickBot="1">
      <c r="A267" s="1212"/>
      <c r="B267" s="1217"/>
      <c r="C267" s="523" t="s">
        <v>875</v>
      </c>
      <c r="D267" s="493">
        <v>0</v>
      </c>
      <c r="E267" s="524">
        <v>0</v>
      </c>
      <c r="F267" s="492">
        <f>D267/$D$258</f>
        <v>0</v>
      </c>
      <c r="G267" s="1228"/>
      <c r="H267" s="536"/>
    </row>
    <row r="268" spans="1:8" ht="15.75" customHeight="1">
      <c r="A268" s="1218" t="s">
        <v>906</v>
      </c>
      <c r="B268" s="1221" t="s">
        <v>882</v>
      </c>
      <c r="C268" s="638" t="s">
        <v>869</v>
      </c>
      <c r="D268" s="555">
        <f>SUM(D269:D273)</f>
        <v>6</v>
      </c>
      <c r="E268" s="556">
        <f>SUM(E269:E273)</f>
        <v>6</v>
      </c>
      <c r="F268" s="527">
        <f>SUM(F269:F273)</f>
        <v>1</v>
      </c>
      <c r="G268" s="1223"/>
      <c r="H268" s="536"/>
    </row>
    <row r="269" spans="1:8" ht="15.75" customHeight="1">
      <c r="A269" s="1219"/>
      <c r="B269" s="1216"/>
      <c r="C269" s="639" t="s">
        <v>871</v>
      </c>
      <c r="D269" s="494">
        <v>6</v>
      </c>
      <c r="E269" s="494">
        <v>6</v>
      </c>
      <c r="F269" s="492">
        <f>D269/$D$268</f>
        <v>1</v>
      </c>
      <c r="G269" s="1224"/>
      <c r="H269" s="536"/>
    </row>
    <row r="270" spans="1:8" ht="15.75" customHeight="1" thickBot="1">
      <c r="A270" s="1219"/>
      <c r="B270" s="1216"/>
      <c r="C270" s="639" t="s">
        <v>872</v>
      </c>
      <c r="D270" s="493"/>
      <c r="E270" s="493"/>
      <c r="F270" s="492">
        <f>D270/$D$268</f>
        <v>0</v>
      </c>
      <c r="G270" s="1224"/>
      <c r="H270" s="537"/>
    </row>
    <row r="271" spans="1:8" ht="15.75" customHeight="1">
      <c r="A271" s="1219"/>
      <c r="B271" s="1216"/>
      <c r="C271" s="639" t="s">
        <v>873</v>
      </c>
      <c r="D271" s="493"/>
      <c r="E271" s="493"/>
      <c r="F271" s="492">
        <f>D271/$D$268</f>
        <v>0</v>
      </c>
      <c r="G271" s="1224"/>
      <c r="H271" s="538"/>
    </row>
    <row r="272" spans="1:8" ht="15.75" customHeight="1">
      <c r="A272" s="1219"/>
      <c r="B272" s="1216"/>
      <c r="C272" s="639" t="s">
        <v>874</v>
      </c>
      <c r="D272" s="493"/>
      <c r="E272" s="493"/>
      <c r="F272" s="492">
        <f>D272/$D$268</f>
        <v>0</v>
      </c>
      <c r="G272" s="1224"/>
      <c r="H272" s="539"/>
    </row>
    <row r="273" spans="1:8" ht="15.75" customHeight="1">
      <c r="A273" s="1219"/>
      <c r="B273" s="1222"/>
      <c r="C273" s="639" t="s">
        <v>875</v>
      </c>
      <c r="D273" s="493"/>
      <c r="E273" s="493"/>
      <c r="F273" s="492">
        <f>D273/$D$268</f>
        <v>0</v>
      </c>
      <c r="G273" s="1224"/>
      <c r="H273" s="536"/>
    </row>
    <row r="274" spans="1:8" ht="15.75" customHeight="1">
      <c r="A274" s="1219"/>
      <c r="B274" s="1215" t="s">
        <v>876</v>
      </c>
      <c r="C274" s="639" t="s">
        <v>877</v>
      </c>
      <c r="D274" s="494">
        <v>3</v>
      </c>
      <c r="E274" s="494">
        <v>3</v>
      </c>
      <c r="F274" s="530">
        <f>D274/$D$269</f>
        <v>0.5</v>
      </c>
      <c r="G274" s="1224"/>
      <c r="H274" s="536"/>
    </row>
    <row r="275" spans="1:8" ht="15.75" customHeight="1">
      <c r="A275" s="1219"/>
      <c r="B275" s="1216"/>
      <c r="C275" s="639" t="s">
        <v>878</v>
      </c>
      <c r="D275" s="494">
        <v>2</v>
      </c>
      <c r="E275" s="494">
        <v>2</v>
      </c>
      <c r="F275" s="530">
        <f>D275/$D$269</f>
        <v>0.33333333333333331</v>
      </c>
      <c r="G275" s="1224"/>
      <c r="H275" s="536"/>
    </row>
    <row r="276" spans="1:8" ht="15.75" customHeight="1">
      <c r="A276" s="1219"/>
      <c r="B276" s="1216"/>
      <c r="C276" s="639" t="s">
        <v>879</v>
      </c>
      <c r="D276" s="494"/>
      <c r="E276" s="494"/>
      <c r="F276" s="530">
        <f>D276/$D$269</f>
        <v>0</v>
      </c>
      <c r="G276" s="1224"/>
      <c r="H276" s="536"/>
    </row>
    <row r="277" spans="1:8" ht="15.75" customHeight="1">
      <c r="A277" s="1219"/>
      <c r="B277" s="1216"/>
      <c r="C277" s="639" t="s">
        <v>880</v>
      </c>
      <c r="D277" s="494">
        <v>1</v>
      </c>
      <c r="E277" s="494">
        <v>1</v>
      </c>
      <c r="F277" s="530">
        <f>D277/$D$269</f>
        <v>0.16666666666666666</v>
      </c>
      <c r="G277" s="1224"/>
      <c r="H277" s="536"/>
    </row>
    <row r="278" spans="1:8" ht="15.75" customHeight="1" thickBot="1">
      <c r="A278" s="1220"/>
      <c r="B278" s="1217"/>
      <c r="C278" s="523" t="s">
        <v>875</v>
      </c>
      <c r="D278" s="488"/>
      <c r="E278" s="488"/>
      <c r="F278" s="531"/>
      <c r="G278" s="1225"/>
      <c r="H278" s="536"/>
    </row>
    <row r="279" spans="1:8" ht="18.75">
      <c r="A279" s="1218" t="s">
        <v>907</v>
      </c>
      <c r="B279" s="1221" t="s">
        <v>882</v>
      </c>
      <c r="C279" s="638" t="s">
        <v>869</v>
      </c>
      <c r="D279" s="555">
        <f>SUM(D280:D284)</f>
        <v>0</v>
      </c>
      <c r="E279" s="556">
        <f>SUM(E280:E284)</f>
        <v>0</v>
      </c>
      <c r="F279" s="527" t="e">
        <f>SUM(F280:F284)</f>
        <v>#DIV/0!</v>
      </c>
      <c r="G279" s="1223"/>
      <c r="H279" s="536"/>
    </row>
    <row r="280" spans="1:8" ht="18.75">
      <c r="A280" s="1219"/>
      <c r="B280" s="1216"/>
      <c r="C280" s="639" t="s">
        <v>871</v>
      </c>
      <c r="D280" s="494"/>
      <c r="E280" s="494">
        <v>0</v>
      </c>
      <c r="F280" s="492" t="e">
        <f>D280/$D$279</f>
        <v>#DIV/0!</v>
      </c>
      <c r="G280" s="1224"/>
      <c r="H280" s="536"/>
    </row>
    <row r="281" spans="1:8" ht="18.75">
      <c r="A281" s="1219"/>
      <c r="B281" s="1216"/>
      <c r="C281" s="639" t="s">
        <v>872</v>
      </c>
      <c r="D281" s="493"/>
      <c r="E281" s="493">
        <v>0</v>
      </c>
      <c r="F281" s="492" t="e">
        <f>D281/$D$279</f>
        <v>#DIV/0!</v>
      </c>
      <c r="G281" s="1224"/>
      <c r="H281" s="536"/>
    </row>
    <row r="282" spans="1:8" ht="18.75">
      <c r="A282" s="1219"/>
      <c r="B282" s="1216"/>
      <c r="C282" s="639" t="s">
        <v>873</v>
      </c>
      <c r="D282" s="493"/>
      <c r="E282" s="493">
        <v>0</v>
      </c>
      <c r="F282" s="492" t="e">
        <f>D282/$D$279</f>
        <v>#DIV/0!</v>
      </c>
      <c r="G282" s="1224"/>
      <c r="H282" s="536"/>
    </row>
    <row r="283" spans="1:8" ht="18.75">
      <c r="A283" s="1219"/>
      <c r="B283" s="1216"/>
      <c r="C283" s="639" t="s">
        <v>874</v>
      </c>
      <c r="D283" s="493"/>
      <c r="E283" s="493">
        <v>0</v>
      </c>
      <c r="F283" s="492" t="e">
        <f>D283/$D$279</f>
        <v>#DIV/0!</v>
      </c>
      <c r="G283" s="1224"/>
      <c r="H283" s="536"/>
    </row>
    <row r="284" spans="1:8" ht="18.75">
      <c r="A284" s="1219"/>
      <c r="B284" s="1222"/>
      <c r="C284" s="639" t="s">
        <v>875</v>
      </c>
      <c r="D284" s="493"/>
      <c r="E284" s="493">
        <v>0</v>
      </c>
      <c r="F284" s="492" t="e">
        <f>D284/$D$279</f>
        <v>#DIV/0!</v>
      </c>
      <c r="G284" s="1224"/>
      <c r="H284" s="536"/>
    </row>
    <row r="285" spans="1:8" ht="18.75" customHeight="1">
      <c r="A285" s="1219"/>
      <c r="B285" s="1215" t="s">
        <v>876</v>
      </c>
      <c r="C285" s="639" t="s">
        <v>877</v>
      </c>
      <c r="D285" s="494"/>
      <c r="E285" s="493">
        <v>0</v>
      </c>
      <c r="F285" s="492" t="e">
        <f>D285/$D$280</f>
        <v>#DIV/0!</v>
      </c>
      <c r="G285" s="1224"/>
      <c r="H285" s="536"/>
    </row>
    <row r="286" spans="1:8" ht="18.75">
      <c r="A286" s="1219"/>
      <c r="B286" s="1216"/>
      <c r="C286" s="639" t="s">
        <v>878</v>
      </c>
      <c r="D286" s="494"/>
      <c r="E286" s="493">
        <v>0</v>
      </c>
      <c r="F286" s="492" t="e">
        <f>D286/$D$280</f>
        <v>#DIV/0!</v>
      </c>
      <c r="G286" s="1224"/>
      <c r="H286" s="536"/>
    </row>
    <row r="287" spans="1:8" ht="18.75">
      <c r="A287" s="1219"/>
      <c r="B287" s="1216"/>
      <c r="C287" s="639" t="s">
        <v>879</v>
      </c>
      <c r="D287" s="494"/>
      <c r="E287" s="494">
        <v>0</v>
      </c>
      <c r="F287" s="492" t="e">
        <f>D287/$D$280</f>
        <v>#DIV/0!</v>
      </c>
      <c r="G287" s="1224"/>
      <c r="H287" s="536"/>
    </row>
    <row r="288" spans="1:8" ht="18.75">
      <c r="A288" s="1219"/>
      <c r="B288" s="1216"/>
      <c r="C288" s="639" t="s">
        <v>880</v>
      </c>
      <c r="D288" s="494"/>
      <c r="E288" s="494">
        <v>0</v>
      </c>
      <c r="F288" s="492" t="e">
        <f>D288/$D$280</f>
        <v>#DIV/0!</v>
      </c>
      <c r="G288" s="1224"/>
      <c r="H288" s="536"/>
    </row>
    <row r="289" spans="1:8" ht="19.5" thickBot="1">
      <c r="A289" s="1220"/>
      <c r="B289" s="1217"/>
      <c r="C289" s="523" t="s">
        <v>875</v>
      </c>
      <c r="D289" s="488"/>
      <c r="E289" s="524">
        <v>0</v>
      </c>
      <c r="F289" s="492" t="e">
        <f>D289/$D$280</f>
        <v>#DIV/0!</v>
      </c>
      <c r="G289" s="1225"/>
      <c r="H289" s="536"/>
    </row>
    <row r="290" spans="1:8">
      <c r="A290" s="532"/>
    </row>
  </sheetData>
  <mergeCells count="110">
    <mergeCell ref="L29:O29"/>
    <mergeCell ref="K27:Q27"/>
    <mergeCell ref="K5:P8"/>
    <mergeCell ref="K10:M10"/>
    <mergeCell ref="K11:K21"/>
    <mergeCell ref="L11:L16"/>
    <mergeCell ref="P11:P21"/>
    <mergeCell ref="L17:L21"/>
    <mergeCell ref="L23:N23"/>
    <mergeCell ref="O23:Q23"/>
    <mergeCell ref="R23:R24"/>
    <mergeCell ref="A1:G1"/>
    <mergeCell ref="A3:C3"/>
    <mergeCell ref="G4:G14"/>
    <mergeCell ref="B10:B14"/>
    <mergeCell ref="A4:A14"/>
    <mergeCell ref="B5:B9"/>
    <mergeCell ref="B4:C4"/>
    <mergeCell ref="G15:G25"/>
    <mergeCell ref="G26:G36"/>
    <mergeCell ref="A15:A25"/>
    <mergeCell ref="B15:B20"/>
    <mergeCell ref="B21:B25"/>
    <mergeCell ref="A26:A36"/>
    <mergeCell ref="B26:B31"/>
    <mergeCell ref="B32:B36"/>
    <mergeCell ref="A59:A69"/>
    <mergeCell ref="B59:B64"/>
    <mergeCell ref="G59:G69"/>
    <mergeCell ref="B65:B69"/>
    <mergeCell ref="A70:A80"/>
    <mergeCell ref="B70:B75"/>
    <mergeCell ref="G70:G80"/>
    <mergeCell ref="B76:B80"/>
    <mergeCell ref="B37:B42"/>
    <mergeCell ref="G37:G47"/>
    <mergeCell ref="A48:A58"/>
    <mergeCell ref="B48:B53"/>
    <mergeCell ref="G48:G58"/>
    <mergeCell ref="B54:B58"/>
    <mergeCell ref="B43:B47"/>
    <mergeCell ref="A37:A47"/>
    <mergeCell ref="A114:A124"/>
    <mergeCell ref="B114:B119"/>
    <mergeCell ref="G114:G124"/>
    <mergeCell ref="B120:B124"/>
    <mergeCell ref="A81:A91"/>
    <mergeCell ref="B81:B86"/>
    <mergeCell ref="G81:G91"/>
    <mergeCell ref="B87:B91"/>
    <mergeCell ref="A92:A102"/>
    <mergeCell ref="B92:B97"/>
    <mergeCell ref="G92:G102"/>
    <mergeCell ref="B98:B102"/>
    <mergeCell ref="A103:A113"/>
    <mergeCell ref="B103:B108"/>
    <mergeCell ref="G103:G113"/>
    <mergeCell ref="B109:B113"/>
    <mergeCell ref="A125:A135"/>
    <mergeCell ref="B125:B130"/>
    <mergeCell ref="G125:G135"/>
    <mergeCell ref="B131:B135"/>
    <mergeCell ref="A158:A168"/>
    <mergeCell ref="B158:B163"/>
    <mergeCell ref="G158:G168"/>
    <mergeCell ref="B164:B168"/>
    <mergeCell ref="A147:A157"/>
    <mergeCell ref="B147:B152"/>
    <mergeCell ref="G147:G157"/>
    <mergeCell ref="B153:B157"/>
    <mergeCell ref="A136:A146"/>
    <mergeCell ref="B136:B141"/>
    <mergeCell ref="G136:G146"/>
    <mergeCell ref="B142:B146"/>
    <mergeCell ref="A279:A289"/>
    <mergeCell ref="B279:B284"/>
    <mergeCell ref="G279:G289"/>
    <mergeCell ref="B285:B289"/>
    <mergeCell ref="A257:A267"/>
    <mergeCell ref="B257:B262"/>
    <mergeCell ref="G257:G267"/>
    <mergeCell ref="B263:B267"/>
    <mergeCell ref="A268:A278"/>
    <mergeCell ref="B268:B273"/>
    <mergeCell ref="G268:G278"/>
    <mergeCell ref="B274:B278"/>
    <mergeCell ref="A191:A201"/>
    <mergeCell ref="B191:B196"/>
    <mergeCell ref="B197:B201"/>
    <mergeCell ref="A202:A212"/>
    <mergeCell ref="B202:B207"/>
    <mergeCell ref="B208:B212"/>
    <mergeCell ref="B169:B174"/>
    <mergeCell ref="B175:B179"/>
    <mergeCell ref="A169:A179"/>
    <mergeCell ref="A180:A190"/>
    <mergeCell ref="B180:B185"/>
    <mergeCell ref="B186:B190"/>
    <mergeCell ref="A235:A245"/>
    <mergeCell ref="B235:B240"/>
    <mergeCell ref="B241:B245"/>
    <mergeCell ref="A246:A256"/>
    <mergeCell ref="B246:B251"/>
    <mergeCell ref="B252:B256"/>
    <mergeCell ref="A213:A223"/>
    <mergeCell ref="B213:B218"/>
    <mergeCell ref="B219:B223"/>
    <mergeCell ref="A224:A234"/>
    <mergeCell ref="B224:B229"/>
    <mergeCell ref="B230:B234"/>
  </mergeCells>
  <phoneticPr fontId="15" type="noConversion"/>
  <pageMargins left="0.16" right="0.75" top="1" bottom="0.39" header="0.5" footer="0.5"/>
  <pageSetup paperSize="9" scale="65" orientation="portrait" r:id="rId1"/>
  <headerFooter alignWithMargins="0"/>
  <rowBreaks count="1" manualBreakCount="1">
    <brk id="36" max="7" man="1"/>
  </rowBreaks>
  <colBreaks count="2" manualBreakCount="2">
    <brk id="8" max="200" man="1"/>
    <brk id="18" max="200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3"/>
  <sheetViews>
    <sheetView view="pageBreakPreview" zoomScale="80" zoomScaleNormal="100" zoomScaleSheetLayoutView="80" workbookViewId="0">
      <pane ySplit="4" topLeftCell="A5" activePane="bottomLeft" state="frozen"/>
      <selection activeCell="F1048544" sqref="F1048544"/>
      <selection pane="bottomLeft" activeCell="D16" sqref="D16"/>
    </sheetView>
  </sheetViews>
  <sheetFormatPr defaultRowHeight="13.5"/>
  <cols>
    <col min="1" max="1" width="12.33203125" style="320" customWidth="1"/>
    <col min="2" max="2" width="13.77734375" style="320" customWidth="1"/>
    <col min="3" max="3" width="19.44140625" style="320" customWidth="1"/>
    <col min="4" max="4" width="18.21875" style="320" customWidth="1"/>
    <col min="5" max="5" width="24" style="320" customWidth="1"/>
    <col min="6" max="8" width="8.88671875" style="320"/>
    <col min="9" max="9" width="5.5546875" style="320" bestFit="1" customWidth="1"/>
    <col min="10" max="10" width="18.77734375" style="320" bestFit="1" customWidth="1"/>
    <col min="11" max="11" width="13.88671875" style="320" bestFit="1" customWidth="1"/>
    <col min="12" max="16384" width="8.88671875" style="320"/>
  </cols>
  <sheetData>
    <row r="1" spans="1:14" s="324" customFormat="1" ht="33.75" customHeight="1">
      <c r="A1" s="1271" t="s">
        <v>509</v>
      </c>
      <c r="B1" s="1271"/>
      <c r="C1" s="1271"/>
      <c r="D1" s="1271"/>
      <c r="E1" s="1271"/>
    </row>
    <row r="2" spans="1:14" s="324" customFormat="1" ht="33.75" customHeight="1">
      <c r="A2" s="648" t="s">
        <v>91</v>
      </c>
      <c r="B2" s="649"/>
      <c r="C2" s="649"/>
      <c r="D2" s="649"/>
      <c r="E2" s="649"/>
    </row>
    <row r="3" spans="1:14" s="322" customFormat="1" ht="22.5" customHeight="1" thickBot="1">
      <c r="B3" s="1272"/>
      <c r="C3" s="1272"/>
      <c r="D3" s="1272"/>
      <c r="E3" s="650" t="s">
        <v>117</v>
      </c>
    </row>
    <row r="4" spans="1:14" s="322" customFormat="1" ht="28.5" customHeight="1">
      <c r="A4" s="651" t="s">
        <v>44</v>
      </c>
      <c r="B4" s="652" t="s">
        <v>60</v>
      </c>
      <c r="C4" s="652" t="s">
        <v>61</v>
      </c>
      <c r="D4" s="652" t="s">
        <v>62</v>
      </c>
      <c r="E4" s="653" t="s">
        <v>63</v>
      </c>
      <c r="F4" s="654" t="s">
        <v>253</v>
      </c>
    </row>
    <row r="5" spans="1:14" s="322" customFormat="1" ht="28.5" customHeight="1" thickBot="1">
      <c r="A5" s="1273" t="s">
        <v>624</v>
      </c>
      <c r="B5" s="321">
        <v>2016</v>
      </c>
      <c r="C5" s="647">
        <f>C8+C11+C14+C17+C20+C23+C26+C29+C32+C35+C38+C41+C44+C47+C50+C53+C56+C59+C62+C65+C68+C71+C74+C77+C80</f>
        <v>67931</v>
      </c>
      <c r="D5" s="647">
        <f>D8+D11+D14+D17+D20+D23+D26+D29+D32+D35+D38+D41+D44+D47+D50+D53+D56+D59+D62+D65+D68+D71+D74+D77+D80</f>
        <v>52557</v>
      </c>
      <c r="E5" s="655">
        <f>D5/C5</f>
        <v>0.77368211862036473</v>
      </c>
      <c r="F5" s="656"/>
      <c r="H5" s="323" t="s">
        <v>211</v>
      </c>
      <c r="I5" s="324"/>
      <c r="J5" s="324"/>
      <c r="K5" s="324"/>
      <c r="L5" s="324"/>
    </row>
    <row r="6" spans="1:14" s="322" customFormat="1" ht="22.5" customHeight="1" thickBot="1">
      <c r="A6" s="1273"/>
      <c r="B6" s="319">
        <v>2015</v>
      </c>
      <c r="C6" s="657">
        <f t="shared" ref="C6:D7" si="0">C9+C12+C15+C18+C21+C24+C27+C30+C33+C36+C39+C42+C45+C48+C51+C54+C57+C60+C63+C66+C69+C72+C75+C78+C81</f>
        <v>55405</v>
      </c>
      <c r="D6" s="657">
        <f t="shared" si="0"/>
        <v>41286</v>
      </c>
      <c r="E6" s="658">
        <f t="shared" ref="E6:E82" si="1">D6/C6</f>
        <v>0.7451674036639292</v>
      </c>
      <c r="F6" s="656"/>
      <c r="H6" s="325" t="s">
        <v>212</v>
      </c>
      <c r="I6" s="326" t="s">
        <v>213</v>
      </c>
      <c r="J6" s="326" t="s">
        <v>214</v>
      </c>
      <c r="K6" s="326" t="s">
        <v>215</v>
      </c>
      <c r="L6" s="327" t="s">
        <v>216</v>
      </c>
    </row>
    <row r="7" spans="1:14" s="328" customFormat="1" ht="22.5" customHeight="1">
      <c r="A7" s="1273"/>
      <c r="B7" s="659">
        <v>2014</v>
      </c>
      <c r="C7" s="657">
        <f t="shared" si="0"/>
        <v>44860</v>
      </c>
      <c r="D7" s="657">
        <f t="shared" si="0"/>
        <v>31275</v>
      </c>
      <c r="E7" s="658">
        <f t="shared" si="1"/>
        <v>0.69716897012929113</v>
      </c>
      <c r="F7" s="656"/>
      <c r="H7" s="1267" t="s">
        <v>217</v>
      </c>
      <c r="I7" s="321">
        <v>2015</v>
      </c>
      <c r="J7" s="329">
        <v>55405</v>
      </c>
      <c r="K7" s="330">
        <v>41286</v>
      </c>
      <c r="L7" s="331">
        <f t="shared" ref="L7:L8" si="2">K7/J7</f>
        <v>0.7451674036639292</v>
      </c>
    </row>
    <row r="8" spans="1:14" s="328" customFormat="1" ht="22.5" customHeight="1" thickBot="1">
      <c r="A8" s="1269" t="s">
        <v>908</v>
      </c>
      <c r="B8" s="540">
        <v>2016</v>
      </c>
      <c r="C8" s="541">
        <v>1193</v>
      </c>
      <c r="D8" s="541">
        <v>778</v>
      </c>
      <c r="E8" s="542">
        <f t="shared" si="1"/>
        <v>0.65213746856663868</v>
      </c>
      <c r="F8" s="543"/>
      <c r="H8" s="1268"/>
      <c r="I8" s="332">
        <v>2014</v>
      </c>
      <c r="J8" s="333">
        <v>44860</v>
      </c>
      <c r="K8" s="333">
        <v>31275</v>
      </c>
      <c r="L8" s="334">
        <f t="shared" si="2"/>
        <v>0.69716897012929113</v>
      </c>
    </row>
    <row r="9" spans="1:14" s="328" customFormat="1" ht="22.5" customHeight="1">
      <c r="A9" s="1269"/>
      <c r="B9" s="541">
        <v>2015</v>
      </c>
      <c r="C9" s="544">
        <v>881</v>
      </c>
      <c r="D9" s="544">
        <v>857</v>
      </c>
      <c r="E9" s="545">
        <f t="shared" si="1"/>
        <v>0.97275822928490352</v>
      </c>
      <c r="F9" s="543"/>
      <c r="H9" s="324"/>
      <c r="I9" s="324"/>
      <c r="J9" s="324"/>
      <c r="K9" s="324"/>
      <c r="L9" s="324"/>
    </row>
    <row r="10" spans="1:14" s="328" customFormat="1" ht="22.5" customHeight="1">
      <c r="A10" s="1269"/>
      <c r="B10" s="541">
        <v>2014</v>
      </c>
      <c r="C10" s="544">
        <v>791</v>
      </c>
      <c r="D10" s="544">
        <v>704</v>
      </c>
      <c r="E10" s="545">
        <f t="shared" si="1"/>
        <v>0.89001264222503162</v>
      </c>
      <c r="F10" s="543"/>
      <c r="H10" s="324"/>
      <c r="I10" s="324"/>
      <c r="J10" s="1274" t="s">
        <v>219</v>
      </c>
      <c r="K10" s="1275"/>
      <c r="L10" s="324"/>
    </row>
    <row r="11" spans="1:14" s="328" customFormat="1" ht="22.5" customHeight="1">
      <c r="A11" s="1269" t="s">
        <v>909</v>
      </c>
      <c r="B11" s="540">
        <v>2016</v>
      </c>
      <c r="C11" s="541">
        <v>1136</v>
      </c>
      <c r="D11" s="541">
        <v>1030</v>
      </c>
      <c r="E11" s="542">
        <f t="shared" si="1"/>
        <v>0.90669014084507038</v>
      </c>
      <c r="F11" s="543"/>
      <c r="H11" s="324"/>
      <c r="I11" s="324"/>
      <c r="J11" s="324"/>
      <c r="K11" s="324"/>
      <c r="L11" s="324"/>
    </row>
    <row r="12" spans="1:14" ht="22.5" customHeight="1">
      <c r="A12" s="1269"/>
      <c r="B12" s="541">
        <v>2015</v>
      </c>
      <c r="C12" s="544">
        <v>1021</v>
      </c>
      <c r="D12" s="544">
        <v>843</v>
      </c>
      <c r="E12" s="545">
        <f t="shared" si="1"/>
        <v>0.8256611165523996</v>
      </c>
      <c r="F12" s="543"/>
    </row>
    <row r="13" spans="1:14" ht="22.5" customHeight="1">
      <c r="A13" s="1269"/>
      <c r="B13" s="541">
        <v>2014</v>
      </c>
      <c r="C13" s="544">
        <v>1217</v>
      </c>
      <c r="D13" s="544">
        <v>700</v>
      </c>
      <c r="E13" s="545">
        <f t="shared" si="1"/>
        <v>0.57518488085456043</v>
      </c>
      <c r="F13" s="543"/>
      <c r="H13" s="1276" t="s">
        <v>255</v>
      </c>
      <c r="I13" s="1277"/>
      <c r="J13" s="1277"/>
      <c r="K13" s="1277"/>
      <c r="L13" s="1277"/>
      <c r="M13" s="1277"/>
      <c r="N13" s="1278"/>
    </row>
    <row r="14" spans="1:14" ht="22.5" customHeight="1">
      <c r="A14" s="1269" t="s">
        <v>910</v>
      </c>
      <c r="B14" s="540">
        <v>2016</v>
      </c>
      <c r="C14" s="546">
        <v>1882</v>
      </c>
      <c r="D14" s="546">
        <v>1074</v>
      </c>
      <c r="E14" s="542">
        <f t="shared" si="1"/>
        <v>0.57066950053134968</v>
      </c>
      <c r="F14" s="547"/>
      <c r="H14" s="1279"/>
      <c r="I14" s="1280"/>
      <c r="J14" s="1280"/>
      <c r="K14" s="1280"/>
      <c r="L14" s="1280"/>
      <c r="M14" s="1280"/>
      <c r="N14" s="1281"/>
    </row>
    <row r="15" spans="1:14" ht="22.5" customHeight="1">
      <c r="A15" s="1269"/>
      <c r="B15" s="541">
        <v>2015</v>
      </c>
      <c r="C15" s="544">
        <v>1749</v>
      </c>
      <c r="D15" s="544">
        <v>970</v>
      </c>
      <c r="E15" s="545">
        <f t="shared" si="1"/>
        <v>0.5546026300743282</v>
      </c>
      <c r="F15" s="548"/>
      <c r="H15" s="1279"/>
      <c r="I15" s="1280"/>
      <c r="J15" s="1280"/>
      <c r="K15" s="1280"/>
      <c r="L15" s="1280"/>
      <c r="M15" s="1280"/>
      <c r="N15" s="1281"/>
    </row>
    <row r="16" spans="1:14" ht="22.5" customHeight="1">
      <c r="A16" s="1269"/>
      <c r="B16" s="541">
        <v>2014</v>
      </c>
      <c r="C16" s="544">
        <v>1258</v>
      </c>
      <c r="D16" s="544">
        <v>855</v>
      </c>
      <c r="E16" s="545">
        <f t="shared" si="1"/>
        <v>0.67965023847376793</v>
      </c>
      <c r="F16" s="548"/>
      <c r="H16" s="1282"/>
      <c r="I16" s="1283"/>
      <c r="J16" s="1283"/>
      <c r="K16" s="1283"/>
      <c r="L16" s="1283"/>
      <c r="M16" s="1283"/>
      <c r="N16" s="1284"/>
    </row>
    <row r="17" spans="1:6" ht="22.5" customHeight="1">
      <c r="A17" s="1269" t="s">
        <v>911</v>
      </c>
      <c r="B17" s="540">
        <v>2016</v>
      </c>
      <c r="C17" s="546">
        <v>1238</v>
      </c>
      <c r="D17" s="546">
        <v>1052</v>
      </c>
      <c r="E17" s="542">
        <f t="shared" si="1"/>
        <v>0.84975767366720512</v>
      </c>
      <c r="F17" s="548"/>
    </row>
    <row r="18" spans="1:6" ht="22.5" customHeight="1">
      <c r="A18" s="1269"/>
      <c r="B18" s="541">
        <v>2015</v>
      </c>
      <c r="C18" s="544">
        <v>1155</v>
      </c>
      <c r="D18" s="544">
        <v>1001</v>
      </c>
      <c r="E18" s="545">
        <f t="shared" si="1"/>
        <v>0.8666666666666667</v>
      </c>
      <c r="F18" s="547"/>
    </row>
    <row r="19" spans="1:6" ht="22.5" customHeight="1">
      <c r="A19" s="1269"/>
      <c r="B19" s="541">
        <v>2014</v>
      </c>
      <c r="C19" s="544">
        <v>1104</v>
      </c>
      <c r="D19" s="544">
        <v>851</v>
      </c>
      <c r="E19" s="545">
        <f t="shared" si="1"/>
        <v>0.77083333333333337</v>
      </c>
      <c r="F19" s="543"/>
    </row>
    <row r="20" spans="1:6" ht="22.5" customHeight="1">
      <c r="A20" s="1269" t="s">
        <v>912</v>
      </c>
      <c r="B20" s="540">
        <v>2016</v>
      </c>
      <c r="C20" s="549">
        <v>3269</v>
      </c>
      <c r="D20" s="549">
        <v>2789</v>
      </c>
      <c r="E20" s="542">
        <v>0.85316610584276542</v>
      </c>
      <c r="F20" s="543"/>
    </row>
    <row r="21" spans="1:6" ht="22.5" customHeight="1">
      <c r="A21" s="1269"/>
      <c r="B21" s="541">
        <v>2015</v>
      </c>
      <c r="C21" s="549">
        <v>2778</v>
      </c>
      <c r="D21" s="549">
        <v>2478</v>
      </c>
      <c r="E21" s="545">
        <f t="shared" si="1"/>
        <v>0.89200863930885532</v>
      </c>
      <c r="F21" s="543"/>
    </row>
    <row r="22" spans="1:6" ht="22.5" customHeight="1">
      <c r="A22" s="1269"/>
      <c r="B22" s="541">
        <v>2014</v>
      </c>
      <c r="C22" s="544">
        <v>1400</v>
      </c>
      <c r="D22" s="544">
        <v>1287</v>
      </c>
      <c r="E22" s="545">
        <f t="shared" si="1"/>
        <v>0.91928571428571426</v>
      </c>
      <c r="F22" s="543"/>
    </row>
    <row r="23" spans="1:6" ht="22.5" customHeight="1">
      <c r="A23" s="1269" t="s">
        <v>913</v>
      </c>
      <c r="B23" s="540">
        <v>2016</v>
      </c>
      <c r="C23" s="549">
        <v>3416</v>
      </c>
      <c r="D23" s="549">
        <v>2780</v>
      </c>
      <c r="E23" s="542">
        <f t="shared" si="1"/>
        <v>0.81381733021077285</v>
      </c>
      <c r="F23" s="543"/>
    </row>
    <row r="24" spans="1:6" ht="22.5" customHeight="1">
      <c r="A24" s="1269"/>
      <c r="B24" s="541">
        <v>2015</v>
      </c>
      <c r="C24" s="549">
        <v>2655</v>
      </c>
      <c r="D24" s="549">
        <v>2179</v>
      </c>
      <c r="E24" s="545">
        <f t="shared" si="1"/>
        <v>0.82071563088512245</v>
      </c>
      <c r="F24" s="543"/>
    </row>
    <row r="25" spans="1:6" ht="22.5" customHeight="1">
      <c r="A25" s="1269"/>
      <c r="B25" s="541">
        <v>2014</v>
      </c>
      <c r="C25" s="544">
        <v>1717</v>
      </c>
      <c r="D25" s="544">
        <v>1514</v>
      </c>
      <c r="E25" s="545">
        <f t="shared" si="1"/>
        <v>0.88177052999417593</v>
      </c>
      <c r="F25" s="543"/>
    </row>
    <row r="26" spans="1:6" ht="22.5" customHeight="1">
      <c r="A26" s="1269" t="s">
        <v>914</v>
      </c>
      <c r="B26" s="540">
        <v>2016</v>
      </c>
      <c r="C26" s="549">
        <v>2284</v>
      </c>
      <c r="D26" s="549">
        <v>2052</v>
      </c>
      <c r="E26" s="542">
        <f t="shared" si="1"/>
        <v>0.89842381786339753</v>
      </c>
      <c r="F26" s="543"/>
    </row>
    <row r="27" spans="1:6" ht="22.5" customHeight="1">
      <c r="A27" s="1269"/>
      <c r="B27" s="541">
        <v>2015</v>
      </c>
      <c r="C27" s="549">
        <v>2517</v>
      </c>
      <c r="D27" s="549">
        <v>2209</v>
      </c>
      <c r="E27" s="545">
        <f t="shared" si="1"/>
        <v>0.87763210170838302</v>
      </c>
      <c r="F27" s="543"/>
    </row>
    <row r="28" spans="1:6" ht="22.5" customHeight="1">
      <c r="A28" s="1269"/>
      <c r="B28" s="541">
        <v>2014</v>
      </c>
      <c r="C28" s="544">
        <v>1577</v>
      </c>
      <c r="D28" s="544">
        <v>1104</v>
      </c>
      <c r="E28" s="545">
        <f t="shared" si="1"/>
        <v>0.70006341154090046</v>
      </c>
      <c r="F28" s="543"/>
    </row>
    <row r="29" spans="1:6" ht="22.5" customHeight="1">
      <c r="A29" s="1269" t="s">
        <v>915</v>
      </c>
      <c r="B29" s="540">
        <v>2016</v>
      </c>
      <c r="C29" s="549">
        <v>5763</v>
      </c>
      <c r="D29" s="549">
        <v>2794</v>
      </c>
      <c r="E29" s="542">
        <v>0.48481693562380707</v>
      </c>
      <c r="F29" s="543"/>
    </row>
    <row r="30" spans="1:6" ht="22.5" customHeight="1">
      <c r="A30" s="1269"/>
      <c r="B30" s="541">
        <v>2015</v>
      </c>
      <c r="C30" s="549">
        <v>4128</v>
      </c>
      <c r="D30" s="549">
        <v>2239</v>
      </c>
      <c r="E30" s="545">
        <f t="shared" si="1"/>
        <v>0.5423934108527132</v>
      </c>
      <c r="F30" s="543"/>
    </row>
    <row r="31" spans="1:6" ht="21.75" customHeight="1">
      <c r="A31" s="1269"/>
      <c r="B31" s="541">
        <v>2014</v>
      </c>
      <c r="C31" s="544">
        <v>5264</v>
      </c>
      <c r="D31" s="544">
        <v>1818</v>
      </c>
      <c r="E31" s="545">
        <f t="shared" si="1"/>
        <v>0.3453647416413374</v>
      </c>
      <c r="F31" s="543"/>
    </row>
    <row r="32" spans="1:6" ht="21.75" customHeight="1">
      <c r="A32" s="1269" t="s">
        <v>916</v>
      </c>
      <c r="B32" s="540">
        <v>2016</v>
      </c>
      <c r="C32" s="549">
        <v>1830</v>
      </c>
      <c r="D32" s="549">
        <v>1630</v>
      </c>
      <c r="E32" s="542">
        <v>0.89071038251366119</v>
      </c>
      <c r="F32" s="543"/>
    </row>
    <row r="33" spans="1:6" ht="21.75" customHeight="1">
      <c r="A33" s="1269"/>
      <c r="B33" s="541">
        <v>2015</v>
      </c>
      <c r="C33" s="549">
        <v>2006</v>
      </c>
      <c r="D33" s="549">
        <v>1761</v>
      </c>
      <c r="E33" s="545">
        <f t="shared" ref="E33:E37" si="3">D33/C33</f>
        <v>0.87786640079760714</v>
      </c>
      <c r="F33" s="543"/>
    </row>
    <row r="34" spans="1:6" ht="21.75" customHeight="1">
      <c r="A34" s="1269"/>
      <c r="B34" s="541">
        <v>2014</v>
      </c>
      <c r="C34" s="544">
        <v>1452</v>
      </c>
      <c r="D34" s="544">
        <v>1337</v>
      </c>
      <c r="E34" s="545">
        <f t="shared" si="3"/>
        <v>0.92079889807162529</v>
      </c>
      <c r="F34" s="543"/>
    </row>
    <row r="35" spans="1:6" ht="21.75" customHeight="1">
      <c r="A35" s="1269" t="s">
        <v>917</v>
      </c>
      <c r="B35" s="540">
        <v>2016</v>
      </c>
      <c r="C35" s="549">
        <v>1436</v>
      </c>
      <c r="D35" s="549">
        <v>811</v>
      </c>
      <c r="E35" s="542">
        <f t="shared" si="3"/>
        <v>0.56476323119777161</v>
      </c>
      <c r="F35" s="543"/>
    </row>
    <row r="36" spans="1:6" ht="21.75" customHeight="1">
      <c r="A36" s="1269"/>
      <c r="B36" s="541">
        <v>2015</v>
      </c>
      <c r="C36" s="549">
        <v>2625</v>
      </c>
      <c r="D36" s="549">
        <v>944</v>
      </c>
      <c r="E36" s="545">
        <f t="shared" si="3"/>
        <v>0.35961904761904762</v>
      </c>
      <c r="F36" s="543"/>
    </row>
    <row r="37" spans="1:6" ht="21.75" customHeight="1">
      <c r="A37" s="1269"/>
      <c r="B37" s="541">
        <v>2014</v>
      </c>
      <c r="C37" s="544">
        <v>2310</v>
      </c>
      <c r="D37" s="544">
        <v>636</v>
      </c>
      <c r="E37" s="545">
        <f t="shared" si="3"/>
        <v>0.27532467532467531</v>
      </c>
      <c r="F37" s="543"/>
    </row>
    <row r="38" spans="1:6" ht="21.75" customHeight="1">
      <c r="A38" s="1269" t="s">
        <v>918</v>
      </c>
      <c r="B38" s="540">
        <v>2016</v>
      </c>
      <c r="C38" s="549">
        <v>1779</v>
      </c>
      <c r="D38" s="549">
        <v>1277</v>
      </c>
      <c r="E38" s="542">
        <f t="shared" si="1"/>
        <v>0.71781899943788641</v>
      </c>
      <c r="F38" s="543"/>
    </row>
    <row r="39" spans="1:6" ht="22.5" customHeight="1">
      <c r="A39" s="1269"/>
      <c r="B39" s="541">
        <v>2015</v>
      </c>
      <c r="C39" s="549">
        <v>984</v>
      </c>
      <c r="D39" s="549">
        <v>820</v>
      </c>
      <c r="E39" s="545">
        <f t="shared" si="1"/>
        <v>0.83333333333333337</v>
      </c>
      <c r="F39" s="543"/>
    </row>
    <row r="40" spans="1:6" ht="22.5" customHeight="1">
      <c r="A40" s="1269"/>
      <c r="B40" s="541">
        <v>2014</v>
      </c>
      <c r="C40" s="544">
        <v>919</v>
      </c>
      <c r="D40" s="544">
        <v>699</v>
      </c>
      <c r="E40" s="545">
        <f t="shared" si="1"/>
        <v>0.7606093579978237</v>
      </c>
      <c r="F40" s="543"/>
    </row>
    <row r="41" spans="1:6" ht="22.5" customHeight="1">
      <c r="A41" s="1269" t="s">
        <v>919</v>
      </c>
      <c r="B41" s="540">
        <v>2016</v>
      </c>
      <c r="C41" s="549">
        <v>5147</v>
      </c>
      <c r="D41" s="549">
        <v>4756</v>
      </c>
      <c r="E41" s="542">
        <f t="shared" si="1"/>
        <v>0.92403341752477175</v>
      </c>
      <c r="F41" s="543"/>
    </row>
    <row r="42" spans="1:6" ht="22.5" customHeight="1">
      <c r="A42" s="1269"/>
      <c r="B42" s="541">
        <v>2015</v>
      </c>
      <c r="C42" s="549">
        <v>3525</v>
      </c>
      <c r="D42" s="549">
        <v>3070</v>
      </c>
      <c r="E42" s="545">
        <f t="shared" si="1"/>
        <v>0.87092198581560287</v>
      </c>
      <c r="F42" s="543"/>
    </row>
    <row r="43" spans="1:6" ht="22.5" customHeight="1">
      <c r="A43" s="1269"/>
      <c r="B43" s="541">
        <v>2014</v>
      </c>
      <c r="C43" s="544">
        <v>1982</v>
      </c>
      <c r="D43" s="544">
        <v>1942</v>
      </c>
      <c r="E43" s="545">
        <f t="shared" si="1"/>
        <v>0.97981836528758826</v>
      </c>
      <c r="F43" s="543"/>
    </row>
    <row r="44" spans="1:6" ht="22.5" customHeight="1">
      <c r="A44" s="1269" t="s">
        <v>920</v>
      </c>
      <c r="B44" s="540">
        <v>2016</v>
      </c>
      <c r="C44" s="549">
        <v>2561</v>
      </c>
      <c r="D44" s="549">
        <v>2170</v>
      </c>
      <c r="E44" s="542">
        <f t="shared" ref="E44:E64" si="4">D44/C44</f>
        <v>0.84732526356891835</v>
      </c>
      <c r="F44" s="543"/>
    </row>
    <row r="45" spans="1:6" ht="22.5" customHeight="1">
      <c r="A45" s="1269"/>
      <c r="B45" s="541">
        <v>2015</v>
      </c>
      <c r="C45" s="549">
        <v>1846</v>
      </c>
      <c r="D45" s="549">
        <v>1431</v>
      </c>
      <c r="E45" s="545">
        <f t="shared" si="4"/>
        <v>0.77518959913326113</v>
      </c>
      <c r="F45" s="543"/>
    </row>
    <row r="46" spans="1:6" ht="22.5" customHeight="1">
      <c r="A46" s="1269"/>
      <c r="B46" s="541">
        <v>2014</v>
      </c>
      <c r="C46" s="544">
        <v>1297</v>
      </c>
      <c r="D46" s="544">
        <v>875</v>
      </c>
      <c r="E46" s="545">
        <f t="shared" si="4"/>
        <v>0.67463377023901305</v>
      </c>
      <c r="F46" s="543"/>
    </row>
    <row r="47" spans="1:6" ht="22.5" customHeight="1">
      <c r="A47" s="1269" t="s">
        <v>921</v>
      </c>
      <c r="B47" s="540">
        <v>2016</v>
      </c>
      <c r="C47" s="549">
        <v>4088</v>
      </c>
      <c r="D47" s="549">
        <v>2329</v>
      </c>
      <c r="E47" s="542">
        <f t="shared" si="4"/>
        <v>0.56971624266144816</v>
      </c>
      <c r="F47" s="543"/>
    </row>
    <row r="48" spans="1:6" ht="22.5" customHeight="1">
      <c r="A48" s="1269"/>
      <c r="B48" s="541">
        <v>2015</v>
      </c>
      <c r="C48" s="549">
        <v>2776</v>
      </c>
      <c r="D48" s="549">
        <v>2001</v>
      </c>
      <c r="E48" s="545">
        <f t="shared" si="4"/>
        <v>0.72082132564841495</v>
      </c>
      <c r="F48" s="543"/>
    </row>
    <row r="49" spans="1:6" ht="22.5" customHeight="1">
      <c r="A49" s="1269"/>
      <c r="B49" s="541">
        <v>2014</v>
      </c>
      <c r="C49" s="544">
        <v>2167</v>
      </c>
      <c r="D49" s="544">
        <v>1484</v>
      </c>
      <c r="E49" s="545">
        <f t="shared" si="4"/>
        <v>0.68481772035071531</v>
      </c>
      <c r="F49" s="543"/>
    </row>
    <row r="50" spans="1:6" ht="22.5" customHeight="1">
      <c r="A50" s="1269" t="s">
        <v>922</v>
      </c>
      <c r="B50" s="540">
        <v>2016</v>
      </c>
      <c r="C50" s="549">
        <v>3241</v>
      </c>
      <c r="D50" s="549">
        <v>2744</v>
      </c>
      <c r="E50" s="542">
        <f t="shared" si="4"/>
        <v>0.8466522678185745</v>
      </c>
      <c r="F50" s="543"/>
    </row>
    <row r="51" spans="1:6" ht="22.5" customHeight="1">
      <c r="A51" s="1269"/>
      <c r="B51" s="541">
        <v>2015</v>
      </c>
      <c r="C51" s="549">
        <v>1874</v>
      </c>
      <c r="D51" s="549">
        <v>1226</v>
      </c>
      <c r="E51" s="545">
        <f t="shared" si="4"/>
        <v>0.65421558164354321</v>
      </c>
      <c r="F51" s="543"/>
    </row>
    <row r="52" spans="1:6" ht="22.5" customHeight="1">
      <c r="A52" s="1269"/>
      <c r="B52" s="541">
        <v>2014</v>
      </c>
      <c r="C52" s="544">
        <v>842</v>
      </c>
      <c r="D52" s="544">
        <v>597</v>
      </c>
      <c r="E52" s="545">
        <f t="shared" si="4"/>
        <v>0.70902612826603328</v>
      </c>
      <c r="F52" s="543"/>
    </row>
    <row r="53" spans="1:6" ht="22.5" customHeight="1">
      <c r="A53" s="1269" t="s">
        <v>923</v>
      </c>
      <c r="B53" s="540">
        <v>2016</v>
      </c>
      <c r="C53" s="549">
        <v>2215</v>
      </c>
      <c r="D53" s="549">
        <v>901</v>
      </c>
      <c r="E53" s="542">
        <f t="shared" si="4"/>
        <v>0.40677200902934535</v>
      </c>
      <c r="F53" s="543"/>
    </row>
    <row r="54" spans="1:6" ht="22.5" customHeight="1">
      <c r="A54" s="1269"/>
      <c r="B54" s="541">
        <v>2015</v>
      </c>
      <c r="C54" s="549">
        <v>2121</v>
      </c>
      <c r="D54" s="549">
        <v>817</v>
      </c>
      <c r="E54" s="545">
        <f t="shared" si="4"/>
        <v>0.38519566242338521</v>
      </c>
      <c r="F54" s="543"/>
    </row>
    <row r="55" spans="1:6" ht="22.5" customHeight="1">
      <c r="A55" s="1269"/>
      <c r="B55" s="541">
        <v>2014</v>
      </c>
      <c r="C55" s="544">
        <v>1524</v>
      </c>
      <c r="D55" s="544">
        <v>707</v>
      </c>
      <c r="E55" s="545">
        <f t="shared" si="4"/>
        <v>0.46391076115485563</v>
      </c>
      <c r="F55" s="543"/>
    </row>
    <row r="56" spans="1:6" ht="22.5" customHeight="1">
      <c r="A56" s="1269" t="s">
        <v>924</v>
      </c>
      <c r="B56" s="540">
        <v>2016</v>
      </c>
      <c r="C56" s="549">
        <v>1674</v>
      </c>
      <c r="D56" s="549">
        <v>1326</v>
      </c>
      <c r="E56" s="542">
        <f t="shared" si="4"/>
        <v>0.79211469534050183</v>
      </c>
      <c r="F56" s="543"/>
    </row>
    <row r="57" spans="1:6" ht="22.5" customHeight="1">
      <c r="A57" s="1269"/>
      <c r="B57" s="541">
        <v>2015</v>
      </c>
      <c r="C57" s="549">
        <v>1505</v>
      </c>
      <c r="D57" s="549">
        <v>1062</v>
      </c>
      <c r="E57" s="545">
        <f t="shared" si="4"/>
        <v>0.70564784053156149</v>
      </c>
      <c r="F57" s="543"/>
    </row>
    <row r="58" spans="1:6" ht="22.5" customHeight="1">
      <c r="A58" s="1269"/>
      <c r="B58" s="541">
        <v>2014</v>
      </c>
      <c r="C58" s="544">
        <v>1493</v>
      </c>
      <c r="D58" s="544">
        <v>1044</v>
      </c>
      <c r="E58" s="545">
        <f t="shared" si="4"/>
        <v>0.6992632283991963</v>
      </c>
      <c r="F58" s="543"/>
    </row>
    <row r="59" spans="1:6" ht="22.5" customHeight="1">
      <c r="A59" s="1269" t="s">
        <v>925</v>
      </c>
      <c r="B59" s="540">
        <v>2016</v>
      </c>
      <c r="C59" s="549">
        <v>1022</v>
      </c>
      <c r="D59" s="549">
        <v>775</v>
      </c>
      <c r="E59" s="542">
        <f t="shared" si="4"/>
        <v>0.7583170254403131</v>
      </c>
      <c r="F59" s="543"/>
    </row>
    <row r="60" spans="1:6" ht="22.5" customHeight="1">
      <c r="A60" s="1269"/>
      <c r="B60" s="541">
        <v>2015</v>
      </c>
      <c r="C60" s="549">
        <v>1249</v>
      </c>
      <c r="D60" s="549">
        <v>995</v>
      </c>
      <c r="E60" s="545">
        <f t="shared" si="4"/>
        <v>0.79663730984787828</v>
      </c>
      <c r="F60" s="543"/>
    </row>
    <row r="61" spans="1:6" ht="22.5" customHeight="1">
      <c r="A61" s="1269"/>
      <c r="B61" s="541">
        <v>2014</v>
      </c>
      <c r="C61" s="544">
        <v>1321</v>
      </c>
      <c r="D61" s="544">
        <v>978</v>
      </c>
      <c r="E61" s="545">
        <f t="shared" si="4"/>
        <v>0.74034822104466314</v>
      </c>
      <c r="F61" s="543"/>
    </row>
    <row r="62" spans="1:6" ht="22.5" customHeight="1">
      <c r="A62" s="1269" t="s">
        <v>926</v>
      </c>
      <c r="B62" s="540">
        <v>2016</v>
      </c>
      <c r="C62" s="549">
        <v>2499</v>
      </c>
      <c r="D62" s="549">
        <v>1654</v>
      </c>
      <c r="E62" s="542">
        <f t="shared" si="4"/>
        <v>0.66186474589835931</v>
      </c>
      <c r="F62" s="543"/>
    </row>
    <row r="63" spans="1:6" ht="22.5" customHeight="1">
      <c r="A63" s="1269"/>
      <c r="B63" s="541">
        <v>2015</v>
      </c>
      <c r="C63" s="549">
        <v>1558</v>
      </c>
      <c r="D63" s="549">
        <v>593</v>
      </c>
      <c r="E63" s="545">
        <f>D63/C63</f>
        <v>0.38061617458279845</v>
      </c>
      <c r="F63" s="543"/>
    </row>
    <row r="64" spans="1:6" ht="22.5" customHeight="1">
      <c r="A64" s="1269"/>
      <c r="B64" s="541">
        <v>2014</v>
      </c>
      <c r="C64" s="544">
        <v>1102</v>
      </c>
      <c r="D64" s="544">
        <v>369</v>
      </c>
      <c r="E64" s="545">
        <f t="shared" si="4"/>
        <v>0.33484573502722326</v>
      </c>
      <c r="F64" s="543"/>
    </row>
    <row r="65" spans="1:6" ht="22.5" customHeight="1">
      <c r="A65" s="1269" t="s">
        <v>927</v>
      </c>
      <c r="B65" s="540">
        <v>2016</v>
      </c>
      <c r="C65" s="549">
        <v>2506</v>
      </c>
      <c r="D65" s="549">
        <v>2394</v>
      </c>
      <c r="E65" s="542">
        <f t="shared" si="1"/>
        <v>0.95530726256983245</v>
      </c>
      <c r="F65" s="543"/>
    </row>
    <row r="66" spans="1:6" ht="22.5" customHeight="1">
      <c r="A66" s="1269"/>
      <c r="B66" s="541">
        <v>2015</v>
      </c>
      <c r="C66" s="549">
        <v>1972</v>
      </c>
      <c r="D66" s="549">
        <v>1687</v>
      </c>
      <c r="E66" s="545">
        <f t="shared" si="1"/>
        <v>0.85547667342799194</v>
      </c>
      <c r="F66" s="543"/>
    </row>
    <row r="67" spans="1:6" ht="22.5" customHeight="1">
      <c r="A67" s="1269"/>
      <c r="B67" s="541">
        <v>2014</v>
      </c>
      <c r="C67" s="544">
        <v>1475</v>
      </c>
      <c r="D67" s="544">
        <v>1286</v>
      </c>
      <c r="E67" s="545">
        <f t="shared" si="1"/>
        <v>0.87186440677966104</v>
      </c>
      <c r="F67" s="543"/>
    </row>
    <row r="68" spans="1:6" ht="22.5" customHeight="1">
      <c r="A68" s="1269" t="s">
        <v>928</v>
      </c>
      <c r="B68" s="540">
        <v>2016</v>
      </c>
      <c r="C68" s="549">
        <v>4683</v>
      </c>
      <c r="D68" s="549">
        <v>4206</v>
      </c>
      <c r="E68" s="542">
        <f t="shared" si="1"/>
        <v>0.89814221652786674</v>
      </c>
      <c r="F68" s="543"/>
    </row>
    <row r="69" spans="1:6" ht="22.5" customHeight="1">
      <c r="A69" s="1269"/>
      <c r="B69" s="541">
        <v>2015</v>
      </c>
      <c r="C69" s="549">
        <v>3121</v>
      </c>
      <c r="D69" s="549">
        <v>2770</v>
      </c>
      <c r="E69" s="545">
        <f t="shared" si="1"/>
        <v>0.88753604613905801</v>
      </c>
      <c r="F69" s="550" t="s">
        <v>929</v>
      </c>
    </row>
    <row r="70" spans="1:6" ht="22.5" customHeight="1">
      <c r="A70" s="1269"/>
      <c r="B70" s="541">
        <v>2014</v>
      </c>
      <c r="C70" s="544">
        <v>1500</v>
      </c>
      <c r="D70" s="544">
        <v>1300</v>
      </c>
      <c r="E70" s="545">
        <f t="shared" si="1"/>
        <v>0.8666666666666667</v>
      </c>
      <c r="F70" s="543"/>
    </row>
    <row r="71" spans="1:6" ht="22.5" customHeight="1">
      <c r="A71" s="1269" t="s">
        <v>930</v>
      </c>
      <c r="B71" s="540">
        <v>2016</v>
      </c>
      <c r="C71" s="549">
        <v>2388</v>
      </c>
      <c r="D71" s="549">
        <v>2113</v>
      </c>
      <c r="E71" s="542">
        <f t="shared" si="1"/>
        <v>0.88484087102177555</v>
      </c>
      <c r="F71" s="543"/>
    </row>
    <row r="72" spans="1:6" ht="22.5" customHeight="1">
      <c r="A72" s="1269"/>
      <c r="B72" s="541">
        <v>2015</v>
      </c>
      <c r="C72" s="549">
        <v>2136</v>
      </c>
      <c r="D72" s="549">
        <v>1797</v>
      </c>
      <c r="E72" s="545">
        <f t="shared" si="1"/>
        <v>0.8412921348314607</v>
      </c>
      <c r="F72" s="543"/>
    </row>
    <row r="73" spans="1:6" ht="22.5" customHeight="1">
      <c r="A73" s="1269"/>
      <c r="B73" s="541">
        <v>2014</v>
      </c>
      <c r="C73" s="544">
        <v>2581</v>
      </c>
      <c r="D73" s="544">
        <v>2385</v>
      </c>
      <c r="E73" s="545">
        <f t="shared" si="1"/>
        <v>0.92406044168926771</v>
      </c>
      <c r="F73" s="543"/>
    </row>
    <row r="74" spans="1:6" ht="22.5" customHeight="1">
      <c r="A74" s="1269" t="s">
        <v>931</v>
      </c>
      <c r="B74" s="540">
        <v>2016</v>
      </c>
      <c r="C74" s="549">
        <v>7639</v>
      </c>
      <c r="D74" s="549">
        <v>6553</v>
      </c>
      <c r="E74" s="542">
        <f t="shared" si="1"/>
        <v>0.85783479513025263</v>
      </c>
      <c r="F74" s="543"/>
    </row>
    <row r="75" spans="1:6" ht="22.5" customHeight="1">
      <c r="A75" s="1269"/>
      <c r="B75" s="541">
        <v>2015</v>
      </c>
      <c r="C75" s="549">
        <v>6794</v>
      </c>
      <c r="D75" s="549">
        <v>5744</v>
      </c>
      <c r="E75" s="545">
        <f t="shared" si="1"/>
        <v>0.84545186929643801</v>
      </c>
      <c r="F75" s="543"/>
    </row>
    <row r="76" spans="1:6" ht="22.5" customHeight="1">
      <c r="A76" s="1269"/>
      <c r="B76" s="541">
        <v>2014</v>
      </c>
      <c r="C76" s="544">
        <v>5655</v>
      </c>
      <c r="D76" s="544">
        <v>4571</v>
      </c>
      <c r="E76" s="545">
        <f t="shared" si="1"/>
        <v>0.80831122900088415</v>
      </c>
      <c r="F76" s="543"/>
    </row>
    <row r="77" spans="1:6" ht="22.5" customHeight="1">
      <c r="A77" s="1269" t="s">
        <v>932</v>
      </c>
      <c r="B77" s="540">
        <v>2016</v>
      </c>
      <c r="C77" s="549">
        <v>2242</v>
      </c>
      <c r="D77" s="549">
        <v>1915</v>
      </c>
      <c r="E77" s="542">
        <f t="shared" si="1"/>
        <v>0.85414808206958071</v>
      </c>
      <c r="F77" s="543"/>
    </row>
    <row r="78" spans="1:6" ht="22.5" customHeight="1">
      <c r="A78" s="1269"/>
      <c r="B78" s="541">
        <v>2015</v>
      </c>
      <c r="C78" s="549">
        <v>1804</v>
      </c>
      <c r="D78" s="549">
        <v>1254</v>
      </c>
      <c r="E78" s="545">
        <f t="shared" si="1"/>
        <v>0.69512195121951215</v>
      </c>
      <c r="F78" s="543"/>
    </row>
    <row r="79" spans="1:6" ht="22.5" customHeight="1">
      <c r="A79" s="1269"/>
      <c r="B79" s="541">
        <v>2014</v>
      </c>
      <c r="C79" s="544">
        <v>2304</v>
      </c>
      <c r="D79" s="544">
        <v>1710</v>
      </c>
      <c r="E79" s="545">
        <f t="shared" si="1"/>
        <v>0.7421875</v>
      </c>
      <c r="F79" s="543"/>
    </row>
    <row r="80" spans="1:6" ht="22.5" customHeight="1">
      <c r="A80" s="1269" t="s">
        <v>933</v>
      </c>
      <c r="B80" s="540">
        <v>2016</v>
      </c>
      <c r="C80" s="551">
        <v>800</v>
      </c>
      <c r="D80" s="551">
        <v>654</v>
      </c>
      <c r="E80" s="552">
        <v>0.8175</v>
      </c>
      <c r="F80" s="543"/>
    </row>
    <row r="81" spans="1:6" ht="22.5" customHeight="1">
      <c r="A81" s="1269"/>
      <c r="B81" s="541">
        <v>2015</v>
      </c>
      <c r="C81" s="549">
        <v>625</v>
      </c>
      <c r="D81" s="549">
        <v>538</v>
      </c>
      <c r="E81" s="545" t="b">
        <f>C80=D81/C81</f>
        <v>0</v>
      </c>
      <c r="F81" s="543"/>
    </row>
    <row r="82" spans="1:6" ht="22.5" customHeight="1" thickBot="1">
      <c r="A82" s="1270"/>
      <c r="B82" s="541">
        <v>2014</v>
      </c>
      <c r="C82" s="544">
        <v>608</v>
      </c>
      <c r="D82" s="544">
        <v>522</v>
      </c>
      <c r="E82" s="553">
        <f t="shared" si="1"/>
        <v>0.85855263157894735</v>
      </c>
      <c r="F82" s="543"/>
    </row>
    <row r="83" spans="1:6" ht="14.25" customHeight="1"/>
  </sheetData>
  <sheetProtection formatCells="0" formatColumns="0" formatRows="0" insertColumns="0" insertRows="0" insertHyperlinks="0" deleteColumns="0" deleteRows="0" sort="0" autoFilter="0" pivotTables="0"/>
  <mergeCells count="31">
    <mergeCell ref="J10:K10"/>
    <mergeCell ref="H13:N16"/>
    <mergeCell ref="A14:A16"/>
    <mergeCell ref="A17:A19"/>
    <mergeCell ref="A26:A28"/>
    <mergeCell ref="A23:A25"/>
    <mergeCell ref="A20:A22"/>
    <mergeCell ref="A1:E1"/>
    <mergeCell ref="B3:D3"/>
    <mergeCell ref="A5:A7"/>
    <mergeCell ref="A8:A10"/>
    <mergeCell ref="A11:A13"/>
    <mergeCell ref="A80:A82"/>
    <mergeCell ref="A77:A79"/>
    <mergeCell ref="A74:A76"/>
    <mergeCell ref="A71:A73"/>
    <mergeCell ref="A68:A70"/>
    <mergeCell ref="H7:H8"/>
    <mergeCell ref="A65:A67"/>
    <mergeCell ref="A62:A64"/>
    <mergeCell ref="A41:A43"/>
    <mergeCell ref="A38:A40"/>
    <mergeCell ref="A29:A31"/>
    <mergeCell ref="A32:A34"/>
    <mergeCell ref="A35:A37"/>
    <mergeCell ref="A44:A46"/>
    <mergeCell ref="A47:A49"/>
    <mergeCell ref="A50:A52"/>
    <mergeCell ref="A53:A55"/>
    <mergeCell ref="A56:A58"/>
    <mergeCell ref="A59:A61"/>
  </mergeCells>
  <phoneticPr fontId="16" type="noConversion"/>
  <pageMargins left="0.75" right="0.75" top="1" bottom="1" header="0.5" footer="0.5"/>
  <pageSetup paperSize="9" scale="73" orientation="portrait" r:id="rId1"/>
  <headerFooter alignWithMargins="0"/>
  <rowBreaks count="1" manualBreakCount="1">
    <brk id="40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0"/>
  </sheetPr>
  <dimension ref="A1:AM115"/>
  <sheetViews>
    <sheetView tabSelected="1" view="pageBreakPreview" topLeftCell="B1" zoomScale="85" zoomScaleNormal="100" zoomScaleSheetLayoutView="85" workbookViewId="0">
      <pane ySplit="8" topLeftCell="A43" activePane="bottomLeft" state="frozen"/>
      <selection pane="bottomLeft" activeCell="X59" sqref="X59"/>
    </sheetView>
  </sheetViews>
  <sheetFormatPr defaultRowHeight="13.5"/>
  <cols>
    <col min="1" max="1" width="0" style="845" hidden="1" customWidth="1"/>
    <col min="2" max="2" width="4.44140625" style="845" customWidth="1"/>
    <col min="3" max="3" width="6.77734375" style="845" customWidth="1"/>
    <col min="4" max="5" width="9" style="845" customWidth="1"/>
    <col min="6" max="6" width="10.21875" style="845" customWidth="1"/>
    <col min="7" max="8" width="8" style="845" customWidth="1"/>
    <col min="9" max="9" width="8.77734375" style="845" customWidth="1"/>
    <col min="10" max="10" width="11.44140625" style="849" bestFit="1" customWidth="1"/>
    <col min="11" max="11" width="10.33203125" style="845" bestFit="1" customWidth="1"/>
    <col min="12" max="12" width="8.44140625" style="845" customWidth="1"/>
    <col min="13" max="13" width="10.21875" style="845" bestFit="1" customWidth="1"/>
    <col min="14" max="14" width="11.33203125" style="845" bestFit="1" customWidth="1"/>
    <col min="15" max="15" width="8" style="845" bestFit="1" customWidth="1"/>
    <col min="16" max="16" width="8" style="1795" bestFit="1" customWidth="1"/>
    <col min="17" max="17" width="7.6640625" style="845" customWidth="1"/>
    <col min="18" max="18" width="8" style="845" customWidth="1"/>
    <col min="19" max="19" width="10.21875" style="845" bestFit="1" customWidth="1"/>
    <col min="20" max="23" width="8.88671875" style="845"/>
    <col min="24" max="24" width="18.77734375" style="845" bestFit="1" customWidth="1"/>
    <col min="25" max="25" width="13.88671875" style="845" bestFit="1" customWidth="1"/>
    <col min="26" max="16384" width="8.88671875" style="845"/>
  </cols>
  <sheetData>
    <row r="1" spans="1:39" s="783" customFormat="1" ht="27.75" customHeight="1">
      <c r="B1" s="1288" t="s">
        <v>1033</v>
      </c>
      <c r="C1" s="1288"/>
      <c r="D1" s="1288"/>
      <c r="E1" s="1288"/>
      <c r="F1" s="1288"/>
      <c r="G1" s="1288"/>
      <c r="H1" s="1288"/>
      <c r="I1" s="784"/>
      <c r="J1" s="785"/>
      <c r="K1" s="784"/>
      <c r="L1" s="784"/>
      <c r="P1" s="1779"/>
    </row>
    <row r="2" spans="1:39" s="786" customFormat="1" ht="15.75" customHeight="1" thickBot="1">
      <c r="B2" s="1291"/>
      <c r="C2" s="1291"/>
      <c r="D2" s="1291"/>
      <c r="E2" s="1291"/>
      <c r="F2" s="1291"/>
      <c r="G2" s="1291"/>
      <c r="H2" s="1291"/>
      <c r="I2" s="1291"/>
      <c r="J2" s="1291"/>
      <c r="P2" s="1780"/>
      <c r="S2" s="787" t="s">
        <v>974</v>
      </c>
    </row>
    <row r="3" spans="1:39" s="788" customFormat="1" ht="19.5" customHeight="1">
      <c r="B3" s="1292" t="s">
        <v>1034</v>
      </c>
      <c r="C3" s="1293"/>
      <c r="D3" s="1289" t="s">
        <v>12</v>
      </c>
      <c r="E3" s="1289" t="s">
        <v>1035</v>
      </c>
      <c r="F3" s="1296" t="s">
        <v>18</v>
      </c>
      <c r="G3" s="1297"/>
      <c r="H3" s="1297"/>
      <c r="I3" s="1298"/>
      <c r="J3" s="1296" t="s">
        <v>976</v>
      </c>
      <c r="K3" s="1297"/>
      <c r="L3" s="1297"/>
      <c r="M3" s="1297"/>
      <c r="N3" s="1297"/>
      <c r="O3" s="1297"/>
      <c r="P3" s="1297"/>
      <c r="Q3" s="1297"/>
      <c r="R3" s="1297"/>
      <c r="S3" s="1299"/>
    </row>
    <row r="4" spans="1:39" s="788" customFormat="1" ht="30" customHeight="1" thickBot="1">
      <c r="B4" s="1294"/>
      <c r="C4" s="1295"/>
      <c r="D4" s="1290"/>
      <c r="E4" s="1290"/>
      <c r="F4" s="789" t="s">
        <v>12</v>
      </c>
      <c r="G4" s="789" t="s">
        <v>1036</v>
      </c>
      <c r="H4" s="789" t="s">
        <v>1037</v>
      </c>
      <c r="I4" s="789" t="s">
        <v>1038</v>
      </c>
      <c r="J4" s="789" t="s">
        <v>12</v>
      </c>
      <c r="K4" s="789" t="s">
        <v>1039</v>
      </c>
      <c r="L4" s="790" t="s">
        <v>1035</v>
      </c>
      <c r="M4" s="790" t="s">
        <v>1040</v>
      </c>
      <c r="N4" s="790" t="s">
        <v>1041</v>
      </c>
      <c r="O4" s="790" t="s">
        <v>64</v>
      </c>
      <c r="P4" s="1781" t="s">
        <v>65</v>
      </c>
      <c r="Q4" s="790" t="s">
        <v>66</v>
      </c>
      <c r="R4" s="790" t="s">
        <v>67</v>
      </c>
      <c r="S4" s="791" t="s">
        <v>1042</v>
      </c>
    </row>
    <row r="5" spans="1:39" s="788" customFormat="1" ht="19.5" customHeight="1" thickBot="1">
      <c r="B5" s="1300" t="s">
        <v>1043</v>
      </c>
      <c r="C5" s="792">
        <v>2016</v>
      </c>
      <c r="D5" s="793">
        <f>D9+D13+D17+D21+D25+D29+D33+D37+D41+D45+D49+D53+D57+D61+D65+D69+D73+D77+D81+D85+D89+D93+D97+D101+D105</f>
        <v>52557</v>
      </c>
      <c r="E5" s="793">
        <f t="shared" ref="E5:R5" si="0">E9+E13+E17+E21+E25+E29+E33+E37+E41+E45+E49+E53+E57+E61+E65+E69+E73+E77+E81+E85+E89+E93+E97+E101+E105</f>
        <v>17</v>
      </c>
      <c r="F5" s="793">
        <f t="shared" si="0"/>
        <v>1673</v>
      </c>
      <c r="G5" s="793">
        <f t="shared" si="0"/>
        <v>29</v>
      </c>
      <c r="H5" s="793">
        <f t="shared" si="0"/>
        <v>12</v>
      </c>
      <c r="I5" s="793">
        <f t="shared" si="0"/>
        <v>1632</v>
      </c>
      <c r="J5" s="793">
        <f t="shared" si="0"/>
        <v>50867</v>
      </c>
      <c r="K5" s="793">
        <f t="shared" si="0"/>
        <v>2784</v>
      </c>
      <c r="L5" s="793">
        <f t="shared" si="0"/>
        <v>40</v>
      </c>
      <c r="M5" s="793">
        <f t="shared" si="0"/>
        <v>3768</v>
      </c>
      <c r="N5" s="793">
        <f t="shared" si="0"/>
        <v>42575</v>
      </c>
      <c r="O5" s="793">
        <f t="shared" si="0"/>
        <v>307</v>
      </c>
      <c r="P5" s="1782">
        <f t="shared" si="0"/>
        <v>103</v>
      </c>
      <c r="Q5" s="793">
        <f t="shared" si="0"/>
        <v>282</v>
      </c>
      <c r="R5" s="793">
        <f t="shared" si="0"/>
        <v>64</v>
      </c>
      <c r="S5" s="793">
        <f>S9+S13+S17+S21+S25+S29+S33+S37+S41+S45+S49+S53+S57+S61+S65+S69+S73+S77+S81+S85+S89+S93+S97+S101+S105</f>
        <v>944</v>
      </c>
      <c r="T5" s="794">
        <f>E5+F5+J5</f>
        <v>52557</v>
      </c>
      <c r="V5" s="795" t="s">
        <v>1044</v>
      </c>
      <c r="W5" s="796"/>
      <c r="X5" s="796"/>
      <c r="Y5" s="796"/>
      <c r="Z5" s="796"/>
    </row>
    <row r="6" spans="1:39" s="788" customFormat="1" ht="19.5" customHeight="1" thickBot="1">
      <c r="B6" s="1301"/>
      <c r="C6" s="797">
        <v>2015</v>
      </c>
      <c r="D6" s="793">
        <f t="shared" ref="D6:R7" si="1">D10+D14+D18+D22+D26+D30+D34+D38+D42+D46+D50+D54+D58+D62+D66+D70+D74+D78+D82+D86+D90+D94+D98+D102+D106</f>
        <v>41286</v>
      </c>
      <c r="E6" s="793">
        <f t="shared" si="1"/>
        <v>36</v>
      </c>
      <c r="F6" s="793">
        <f t="shared" si="1"/>
        <v>187</v>
      </c>
      <c r="G6" s="793">
        <f t="shared" si="1"/>
        <v>40</v>
      </c>
      <c r="H6" s="793">
        <f t="shared" si="1"/>
        <v>27</v>
      </c>
      <c r="I6" s="793">
        <f t="shared" si="1"/>
        <v>120</v>
      </c>
      <c r="J6" s="793">
        <f t="shared" si="1"/>
        <v>41063</v>
      </c>
      <c r="K6" s="793">
        <f t="shared" si="1"/>
        <v>2973</v>
      </c>
      <c r="L6" s="793">
        <f t="shared" si="1"/>
        <v>63</v>
      </c>
      <c r="M6" s="793">
        <f t="shared" si="1"/>
        <v>3381</v>
      </c>
      <c r="N6" s="793">
        <f t="shared" si="1"/>
        <v>33185</v>
      </c>
      <c r="O6" s="793">
        <f t="shared" si="1"/>
        <v>519</v>
      </c>
      <c r="P6" s="1782">
        <f t="shared" si="1"/>
        <v>52</v>
      </c>
      <c r="Q6" s="793">
        <f t="shared" si="1"/>
        <v>144</v>
      </c>
      <c r="R6" s="793">
        <f t="shared" si="1"/>
        <v>61</v>
      </c>
      <c r="S6" s="793">
        <f t="shared" ref="S6" si="2">S10+S14+S18+S22+S26+S30+S34+S38+S42+S46+S50+S54+S58+S62+S66+S70+S74+S78+S82+S86+S90+S94+S98+S102+S106</f>
        <v>685</v>
      </c>
      <c r="T6" s="794"/>
      <c r="V6" s="798" t="s">
        <v>1045</v>
      </c>
      <c r="W6" s="799" t="s">
        <v>60</v>
      </c>
      <c r="X6" s="799" t="s">
        <v>61</v>
      </c>
      <c r="Y6" s="799" t="s">
        <v>62</v>
      </c>
      <c r="Z6" s="800" t="s">
        <v>63</v>
      </c>
    </row>
    <row r="7" spans="1:39" s="801" customFormat="1" ht="19.5" customHeight="1">
      <c r="B7" s="1301"/>
      <c r="C7" s="541">
        <v>2014</v>
      </c>
      <c r="D7" s="793">
        <f t="shared" si="1"/>
        <v>31275</v>
      </c>
      <c r="E7" s="793">
        <f t="shared" si="1"/>
        <v>27</v>
      </c>
      <c r="F7" s="793">
        <f t="shared" si="1"/>
        <v>193</v>
      </c>
      <c r="G7" s="793">
        <f t="shared" si="1"/>
        <v>41</v>
      </c>
      <c r="H7" s="793">
        <f t="shared" si="1"/>
        <v>31</v>
      </c>
      <c r="I7" s="793">
        <f t="shared" si="1"/>
        <v>121</v>
      </c>
      <c r="J7" s="793">
        <f t="shared" si="1"/>
        <v>31055</v>
      </c>
      <c r="K7" s="793">
        <f t="shared" si="1"/>
        <v>2774</v>
      </c>
      <c r="L7" s="793">
        <f t="shared" si="1"/>
        <v>67</v>
      </c>
      <c r="M7" s="793">
        <f t="shared" si="1"/>
        <v>3499</v>
      </c>
      <c r="N7" s="793">
        <f t="shared" si="1"/>
        <v>23402</v>
      </c>
      <c r="O7" s="793">
        <f t="shared" si="1"/>
        <v>475</v>
      </c>
      <c r="P7" s="1782">
        <f t="shared" si="1"/>
        <v>44</v>
      </c>
      <c r="Q7" s="793">
        <f t="shared" si="1"/>
        <v>142</v>
      </c>
      <c r="R7" s="793">
        <f t="shared" si="1"/>
        <v>34</v>
      </c>
      <c r="S7" s="793">
        <f t="shared" ref="S7" si="3">S11+S15+S19+S23+S27+S31+S35+S39+S43+S47+S51+S55+S59+S63+S67+S71+S75+S79+S83+S87+S91+S95+S99+S103+S107</f>
        <v>618</v>
      </c>
      <c r="T7" s="802"/>
      <c r="V7" s="1301" t="s">
        <v>77</v>
      </c>
      <c r="W7" s="803">
        <v>2015</v>
      </c>
      <c r="X7" s="804">
        <v>55405</v>
      </c>
      <c r="Y7" s="805">
        <v>41286</v>
      </c>
      <c r="Z7" s="806">
        <f t="shared" ref="Z7:Z8" si="4">Y7/X7</f>
        <v>0.7451674036639292</v>
      </c>
    </row>
    <row r="8" spans="1:39" s="807" customFormat="1" ht="38.25" customHeight="1" thickBot="1">
      <c r="B8" s="1302"/>
      <c r="C8" s="808" t="s">
        <v>1046</v>
      </c>
      <c r="D8" s="809">
        <f>(D5-D6)/D6*100</f>
        <v>27.299811073971807</v>
      </c>
      <c r="E8" s="809">
        <f t="shared" ref="E8:S8" si="5">(E5-E6)/E6*100</f>
        <v>-52.777777777777779</v>
      </c>
      <c r="F8" s="809">
        <f t="shared" si="5"/>
        <v>794.65240641711227</v>
      </c>
      <c r="G8" s="809">
        <f t="shared" si="5"/>
        <v>-27.500000000000004</v>
      </c>
      <c r="H8" s="809">
        <f t="shared" si="5"/>
        <v>-55.555555555555557</v>
      </c>
      <c r="I8" s="809">
        <f t="shared" si="5"/>
        <v>1260</v>
      </c>
      <c r="J8" s="809">
        <f t="shared" si="5"/>
        <v>23.875508365194946</v>
      </c>
      <c r="K8" s="809">
        <f t="shared" si="5"/>
        <v>-6.3572149344096873</v>
      </c>
      <c r="L8" s="809">
        <f t="shared" si="5"/>
        <v>-36.507936507936506</v>
      </c>
      <c r="M8" s="809">
        <f t="shared" si="5"/>
        <v>11.446317657497781</v>
      </c>
      <c r="N8" s="809">
        <f t="shared" si="5"/>
        <v>28.295916829893024</v>
      </c>
      <c r="O8" s="809">
        <f t="shared" si="5"/>
        <v>-40.847784200385355</v>
      </c>
      <c r="P8" s="1783">
        <f t="shared" si="5"/>
        <v>98.076923076923066</v>
      </c>
      <c r="Q8" s="809">
        <f t="shared" si="5"/>
        <v>95.833333333333343</v>
      </c>
      <c r="R8" s="809">
        <f t="shared" si="5"/>
        <v>4.918032786885246</v>
      </c>
      <c r="S8" s="809">
        <f t="shared" si="5"/>
        <v>37.810218978102192</v>
      </c>
      <c r="V8" s="1306"/>
      <c r="W8" s="810">
        <v>2014</v>
      </c>
      <c r="X8" s="811">
        <v>44860</v>
      </c>
      <c r="Y8" s="811">
        <v>31275</v>
      </c>
      <c r="Z8" s="812">
        <f t="shared" si="4"/>
        <v>0.69716897012929113</v>
      </c>
    </row>
    <row r="9" spans="1:39" s="807" customFormat="1" ht="19.5" customHeight="1">
      <c r="A9" s="807">
        <v>1</v>
      </c>
      <c r="B9" s="1303" t="s">
        <v>619</v>
      </c>
      <c r="C9" s="813">
        <v>2016</v>
      </c>
      <c r="D9" s="814">
        <v>778</v>
      </c>
      <c r="E9" s="815"/>
      <c r="F9" s="815">
        <v>0</v>
      </c>
      <c r="G9" s="815"/>
      <c r="H9" s="815"/>
      <c r="I9" s="815"/>
      <c r="J9" s="815">
        <v>778</v>
      </c>
      <c r="K9" s="815">
        <v>111</v>
      </c>
      <c r="L9" s="815"/>
      <c r="M9" s="815">
        <v>28</v>
      </c>
      <c r="N9" s="815">
        <v>609</v>
      </c>
      <c r="O9" s="815"/>
      <c r="P9" s="1784"/>
      <c r="Q9" s="815"/>
      <c r="R9" s="815"/>
      <c r="S9" s="816">
        <v>30</v>
      </c>
      <c r="V9" s="796"/>
      <c r="W9" s="796"/>
      <c r="X9" s="796"/>
      <c r="Y9" s="796"/>
      <c r="Z9" s="796"/>
    </row>
    <row r="10" spans="1:39" s="801" customFormat="1" ht="19.5" customHeight="1">
      <c r="B10" s="1286"/>
      <c r="C10" s="797">
        <v>2015</v>
      </c>
      <c r="D10" s="817">
        <f>SUM(E10,F10,J10)</f>
        <v>857</v>
      </c>
      <c r="E10" s="495"/>
      <c r="F10" s="495">
        <f>SUM(G10:I10)</f>
        <v>0</v>
      </c>
      <c r="G10" s="495"/>
      <c r="H10" s="495"/>
      <c r="I10" s="495"/>
      <c r="J10" s="495">
        <f>SUM(K10:S10)</f>
        <v>857</v>
      </c>
      <c r="K10" s="495">
        <v>133</v>
      </c>
      <c r="L10" s="495"/>
      <c r="M10" s="495">
        <v>42</v>
      </c>
      <c r="N10" s="495">
        <v>638</v>
      </c>
      <c r="O10" s="495"/>
      <c r="P10" s="1785"/>
      <c r="Q10" s="495"/>
      <c r="R10" s="495"/>
      <c r="S10" s="495">
        <v>44</v>
      </c>
      <c r="V10" s="796"/>
      <c r="W10" s="796"/>
      <c r="X10" s="1307" t="s">
        <v>1047</v>
      </c>
      <c r="Y10" s="1308"/>
      <c r="Z10" s="1309"/>
    </row>
    <row r="11" spans="1:39" s="801" customFormat="1" ht="19.5" customHeight="1">
      <c r="B11" s="1286"/>
      <c r="C11" s="541">
        <v>2014</v>
      </c>
      <c r="D11" s="817">
        <f>SUM(E11,F11,J11)</f>
        <v>704</v>
      </c>
      <c r="E11" s="818"/>
      <c r="F11" s="495">
        <f>SUM(G11:I11)</f>
        <v>0</v>
      </c>
      <c r="G11" s="818"/>
      <c r="H11" s="818"/>
      <c r="I11" s="818"/>
      <c r="J11" s="495">
        <f>SUM(K11:S11)</f>
        <v>704</v>
      </c>
      <c r="K11" s="818">
        <v>132</v>
      </c>
      <c r="L11" s="818"/>
      <c r="M11" s="818">
        <v>21</v>
      </c>
      <c r="N11" s="818">
        <v>551</v>
      </c>
      <c r="O11" s="818"/>
      <c r="P11" s="1786"/>
      <c r="Q11" s="818"/>
      <c r="R11" s="818"/>
      <c r="S11" s="818"/>
      <c r="V11" s="819"/>
      <c r="W11" s="819"/>
      <c r="X11" s="819"/>
      <c r="Y11" s="819"/>
      <c r="Z11" s="819"/>
    </row>
    <row r="12" spans="1:39" s="801" customFormat="1" ht="19.5" customHeight="1" thickBot="1">
      <c r="B12" s="1287"/>
      <c r="C12" s="820" t="s">
        <v>1046</v>
      </c>
      <c r="D12" s="821">
        <f>(D9-D10)/D10*100</f>
        <v>-9.2182030338389733</v>
      </c>
      <c r="E12" s="821" t="e">
        <f t="shared" ref="E12:S12" si="6">(E9-E10)/E10*100</f>
        <v>#DIV/0!</v>
      </c>
      <c r="F12" s="821" t="e">
        <f t="shared" si="6"/>
        <v>#DIV/0!</v>
      </c>
      <c r="G12" s="821" t="e">
        <f>(G9-G10)/G10*100</f>
        <v>#DIV/0!</v>
      </c>
      <c r="H12" s="821" t="e">
        <f t="shared" si="6"/>
        <v>#DIV/0!</v>
      </c>
      <c r="I12" s="821" t="e">
        <f t="shared" si="6"/>
        <v>#DIV/0!</v>
      </c>
      <c r="J12" s="821">
        <f t="shared" si="6"/>
        <v>-9.2182030338389733</v>
      </c>
      <c r="K12" s="821">
        <f t="shared" si="6"/>
        <v>-16.541353383458645</v>
      </c>
      <c r="L12" s="821" t="e">
        <f t="shared" si="6"/>
        <v>#DIV/0!</v>
      </c>
      <c r="M12" s="821">
        <f t="shared" si="6"/>
        <v>-33.333333333333329</v>
      </c>
      <c r="N12" s="821">
        <f t="shared" si="6"/>
        <v>-4.5454545454545459</v>
      </c>
      <c r="O12" s="821" t="e">
        <f t="shared" si="6"/>
        <v>#DIV/0!</v>
      </c>
      <c r="P12" s="1787" t="e">
        <f t="shared" si="6"/>
        <v>#DIV/0!</v>
      </c>
      <c r="Q12" s="821" t="e">
        <f t="shared" si="6"/>
        <v>#DIV/0!</v>
      </c>
      <c r="R12" s="821" t="e">
        <f t="shared" si="6"/>
        <v>#DIV/0!</v>
      </c>
      <c r="S12" s="821">
        <f t="shared" si="6"/>
        <v>-31.818181818181817</v>
      </c>
    </row>
    <row r="13" spans="1:39" s="801" customFormat="1" ht="19.5" customHeight="1">
      <c r="A13" s="801">
        <v>2</v>
      </c>
      <c r="B13" s="1303" t="s">
        <v>653</v>
      </c>
      <c r="C13" s="822">
        <v>2016</v>
      </c>
      <c r="D13" s="823">
        <v>1030</v>
      </c>
      <c r="E13" s="824"/>
      <c r="F13" s="824">
        <v>0</v>
      </c>
      <c r="G13" s="824"/>
      <c r="H13" s="824"/>
      <c r="I13" s="824"/>
      <c r="J13" s="824">
        <v>1030</v>
      </c>
      <c r="K13" s="824">
        <v>44</v>
      </c>
      <c r="L13" s="824"/>
      <c r="M13" s="824">
        <v>226</v>
      </c>
      <c r="N13" s="825">
        <v>755</v>
      </c>
      <c r="O13" s="824">
        <v>2</v>
      </c>
      <c r="P13" s="1788">
        <v>3</v>
      </c>
      <c r="Q13" s="824"/>
      <c r="R13" s="824"/>
      <c r="S13" s="826"/>
      <c r="V13" s="1310" t="s">
        <v>790</v>
      </c>
      <c r="W13" s="1311"/>
      <c r="X13" s="1311"/>
      <c r="Y13" s="1311"/>
      <c r="Z13" s="1311"/>
      <c r="AA13" s="1311"/>
      <c r="AB13" s="1312"/>
      <c r="AC13" s="827"/>
      <c r="AD13" s="827"/>
      <c r="AE13" s="827"/>
      <c r="AF13" s="827"/>
      <c r="AG13" s="827"/>
      <c r="AH13" s="827"/>
      <c r="AI13" s="827"/>
      <c r="AJ13" s="827"/>
      <c r="AK13" s="827"/>
      <c r="AL13" s="827"/>
      <c r="AM13" s="827"/>
    </row>
    <row r="14" spans="1:39" s="801" customFormat="1" ht="19.5" customHeight="1">
      <c r="B14" s="1286"/>
      <c r="C14" s="797">
        <v>2015</v>
      </c>
      <c r="D14" s="823">
        <f>SUM(E14,F14,J14)</f>
        <v>843</v>
      </c>
      <c r="E14" s="824"/>
      <c r="F14" s="824">
        <f>SUM(G14:I14)</f>
        <v>0</v>
      </c>
      <c r="G14" s="824"/>
      <c r="H14" s="824"/>
      <c r="I14" s="824"/>
      <c r="J14" s="824">
        <f>SUM(K14:S14)</f>
        <v>843</v>
      </c>
      <c r="K14" s="824">
        <v>89</v>
      </c>
      <c r="L14" s="824"/>
      <c r="M14" s="824">
        <v>106</v>
      </c>
      <c r="N14" s="825">
        <v>638</v>
      </c>
      <c r="O14" s="824">
        <v>7</v>
      </c>
      <c r="P14" s="1788">
        <v>3</v>
      </c>
      <c r="Q14" s="824"/>
      <c r="R14" s="824"/>
      <c r="S14" s="826"/>
      <c r="V14" s="1313"/>
      <c r="W14" s="1314"/>
      <c r="X14" s="1314"/>
      <c r="Y14" s="1314"/>
      <c r="Z14" s="1314"/>
      <c r="AA14" s="1314"/>
      <c r="AB14" s="1315"/>
      <c r="AC14" s="827"/>
      <c r="AD14" s="827"/>
      <c r="AE14" s="827"/>
      <c r="AF14" s="827"/>
      <c r="AG14" s="827"/>
      <c r="AH14" s="827"/>
      <c r="AI14" s="827"/>
      <c r="AJ14" s="827"/>
      <c r="AK14" s="827"/>
      <c r="AL14" s="827"/>
      <c r="AM14" s="827"/>
    </row>
    <row r="15" spans="1:39" s="801" customFormat="1" ht="19.5" customHeight="1">
      <c r="B15" s="1286"/>
      <c r="C15" s="541">
        <v>2014</v>
      </c>
      <c r="D15" s="823">
        <f>SUM(E15,F15,J15)</f>
        <v>700</v>
      </c>
      <c r="E15" s="818"/>
      <c r="F15" s="824">
        <f t="shared" ref="F15" si="7">SUM(G15:I15)</f>
        <v>0</v>
      </c>
      <c r="G15" s="818"/>
      <c r="H15" s="818"/>
      <c r="I15" s="818"/>
      <c r="J15" s="824">
        <f t="shared" ref="J15" si="8">SUM(K15:S15)</f>
        <v>700</v>
      </c>
      <c r="K15" s="818">
        <v>50</v>
      </c>
      <c r="L15" s="818"/>
      <c r="M15" s="818">
        <v>112</v>
      </c>
      <c r="N15" s="818">
        <v>538</v>
      </c>
      <c r="O15" s="818"/>
      <c r="P15" s="1786"/>
      <c r="Q15" s="818"/>
      <c r="R15" s="818"/>
      <c r="S15" s="828"/>
    </row>
    <row r="16" spans="1:39" s="829" customFormat="1" ht="19.5" customHeight="1" thickBot="1">
      <c r="B16" s="1304"/>
      <c r="C16" s="830" t="s">
        <v>1046</v>
      </c>
      <c r="D16" s="831">
        <f>(D13-D14)/D14*100</f>
        <v>22.182680901542113</v>
      </c>
      <c r="E16" s="831" t="e">
        <f t="shared" ref="E16:S16" si="9">(E13-E14)/E14*100</f>
        <v>#DIV/0!</v>
      </c>
      <c r="F16" s="831" t="e">
        <f t="shared" si="9"/>
        <v>#DIV/0!</v>
      </c>
      <c r="G16" s="831" t="e">
        <f t="shared" si="9"/>
        <v>#DIV/0!</v>
      </c>
      <c r="H16" s="831" t="e">
        <f t="shared" si="9"/>
        <v>#DIV/0!</v>
      </c>
      <c r="I16" s="831" t="e">
        <f t="shared" si="9"/>
        <v>#DIV/0!</v>
      </c>
      <c r="J16" s="831">
        <f t="shared" si="9"/>
        <v>22.182680901542113</v>
      </c>
      <c r="K16" s="831">
        <f t="shared" si="9"/>
        <v>-50.561797752808992</v>
      </c>
      <c r="L16" s="831" t="e">
        <f t="shared" si="9"/>
        <v>#DIV/0!</v>
      </c>
      <c r="M16" s="831">
        <f t="shared" si="9"/>
        <v>113.20754716981132</v>
      </c>
      <c r="N16" s="831">
        <f t="shared" si="9"/>
        <v>18.338557993730408</v>
      </c>
      <c r="O16" s="831">
        <f t="shared" si="9"/>
        <v>-71.428571428571431</v>
      </c>
      <c r="P16" s="1789">
        <f t="shared" si="9"/>
        <v>0</v>
      </c>
      <c r="Q16" s="831" t="e">
        <f t="shared" si="9"/>
        <v>#DIV/0!</v>
      </c>
      <c r="R16" s="831" t="e">
        <f t="shared" si="9"/>
        <v>#DIV/0!</v>
      </c>
      <c r="S16" s="832" t="e">
        <f t="shared" si="9"/>
        <v>#DIV/0!</v>
      </c>
    </row>
    <row r="17" spans="1:19" s="829" customFormat="1" ht="19.5" customHeight="1">
      <c r="A17" s="829">
        <v>3</v>
      </c>
      <c r="B17" s="1285" t="s">
        <v>654</v>
      </c>
      <c r="C17" s="822">
        <v>2016</v>
      </c>
      <c r="D17" s="833">
        <v>1074</v>
      </c>
      <c r="E17" s="834"/>
      <c r="F17" s="834">
        <v>0</v>
      </c>
      <c r="G17" s="834">
        <v>0</v>
      </c>
      <c r="H17" s="834">
        <v>0</v>
      </c>
      <c r="I17" s="834">
        <v>0</v>
      </c>
      <c r="J17" s="834">
        <v>1074</v>
      </c>
      <c r="K17" s="834">
        <v>122</v>
      </c>
      <c r="L17" s="834">
        <v>0</v>
      </c>
      <c r="M17" s="834">
        <v>119</v>
      </c>
      <c r="N17" s="834">
        <v>746</v>
      </c>
      <c r="O17" s="834">
        <v>0</v>
      </c>
      <c r="P17" s="1790">
        <v>3</v>
      </c>
      <c r="Q17" s="834">
        <v>10</v>
      </c>
      <c r="R17" s="834">
        <v>0</v>
      </c>
      <c r="S17" s="835">
        <v>74</v>
      </c>
    </row>
    <row r="18" spans="1:19" s="801" customFormat="1" ht="19.5" customHeight="1">
      <c r="B18" s="1286"/>
      <c r="C18" s="797">
        <v>2015</v>
      </c>
      <c r="D18" s="817">
        <f>SUM(E18,F18,J18)</f>
        <v>970</v>
      </c>
      <c r="E18" s="495"/>
      <c r="F18" s="495">
        <f>SUM(G18:I18)</f>
        <v>3</v>
      </c>
      <c r="G18" s="495">
        <v>1</v>
      </c>
      <c r="H18" s="495">
        <v>2</v>
      </c>
      <c r="I18" s="495"/>
      <c r="J18" s="495">
        <f>SUM(K18:S18)</f>
        <v>967</v>
      </c>
      <c r="K18" s="495">
        <v>125</v>
      </c>
      <c r="L18" s="495"/>
      <c r="M18" s="495">
        <v>109</v>
      </c>
      <c r="N18" s="495">
        <v>643</v>
      </c>
      <c r="O18" s="495">
        <v>11</v>
      </c>
      <c r="P18" s="1785">
        <v>3</v>
      </c>
      <c r="Q18" s="495"/>
      <c r="R18" s="495"/>
      <c r="S18" s="495">
        <v>76</v>
      </c>
    </row>
    <row r="19" spans="1:19" s="801" customFormat="1" ht="19.5" customHeight="1">
      <c r="B19" s="1286"/>
      <c r="C19" s="541">
        <v>2014</v>
      </c>
      <c r="D19" s="817">
        <f>SUM(E19,F19,J19)</f>
        <v>855</v>
      </c>
      <c r="E19" s="836"/>
      <c r="F19" s="495">
        <f>SUM(G19:I19)</f>
        <v>1</v>
      </c>
      <c r="G19" s="836"/>
      <c r="H19" s="836">
        <v>1</v>
      </c>
      <c r="I19" s="836"/>
      <c r="J19" s="495">
        <f>SUM(K19:S19)</f>
        <v>854</v>
      </c>
      <c r="K19" s="836">
        <v>84</v>
      </c>
      <c r="L19" s="836"/>
      <c r="M19" s="836">
        <v>88</v>
      </c>
      <c r="N19" s="836">
        <v>617</v>
      </c>
      <c r="O19" s="836">
        <v>2</v>
      </c>
      <c r="P19" s="1791"/>
      <c r="Q19" s="836"/>
      <c r="R19" s="836"/>
      <c r="S19" s="836">
        <v>63</v>
      </c>
    </row>
    <row r="20" spans="1:19" s="829" customFormat="1" ht="19.5" customHeight="1" thickBot="1">
      <c r="B20" s="1287"/>
      <c r="C20" s="837" t="s">
        <v>1046</v>
      </c>
      <c r="D20" s="821">
        <f>(D17-D18)/D18*100</f>
        <v>10.721649484536082</v>
      </c>
      <c r="E20" s="821" t="e">
        <f t="shared" ref="E20:S20" si="10">(E17-E18)/E18*100</f>
        <v>#DIV/0!</v>
      </c>
      <c r="F20" s="821">
        <f t="shared" si="10"/>
        <v>-100</v>
      </c>
      <c r="G20" s="821">
        <f t="shared" si="10"/>
        <v>-100</v>
      </c>
      <c r="H20" s="821">
        <f t="shared" si="10"/>
        <v>-100</v>
      </c>
      <c r="I20" s="821" t="e">
        <f t="shared" si="10"/>
        <v>#DIV/0!</v>
      </c>
      <c r="J20" s="821">
        <f t="shared" si="10"/>
        <v>11.065149948293691</v>
      </c>
      <c r="K20" s="821">
        <f t="shared" si="10"/>
        <v>-2.4</v>
      </c>
      <c r="L20" s="821" t="e">
        <f t="shared" si="10"/>
        <v>#DIV/0!</v>
      </c>
      <c r="M20" s="821">
        <f t="shared" si="10"/>
        <v>9.1743119266055047</v>
      </c>
      <c r="N20" s="821">
        <f t="shared" si="10"/>
        <v>16.018662519440124</v>
      </c>
      <c r="O20" s="821">
        <f t="shared" si="10"/>
        <v>-100</v>
      </c>
      <c r="P20" s="1787">
        <f t="shared" si="10"/>
        <v>0</v>
      </c>
      <c r="Q20" s="821" t="e">
        <f t="shared" si="10"/>
        <v>#DIV/0!</v>
      </c>
      <c r="R20" s="821" t="e">
        <f t="shared" si="10"/>
        <v>#DIV/0!</v>
      </c>
      <c r="S20" s="821">
        <f t="shared" si="10"/>
        <v>-2.6315789473684208</v>
      </c>
    </row>
    <row r="21" spans="1:19" s="829" customFormat="1" ht="19.5" customHeight="1">
      <c r="A21" s="829">
        <v>4</v>
      </c>
      <c r="B21" s="1285" t="s">
        <v>595</v>
      </c>
      <c r="C21" s="822">
        <v>2016</v>
      </c>
      <c r="D21" s="833">
        <v>1052</v>
      </c>
      <c r="E21" s="834"/>
      <c r="F21" s="834">
        <v>0</v>
      </c>
      <c r="G21" s="834"/>
      <c r="H21" s="834"/>
      <c r="I21" s="834"/>
      <c r="J21" s="834">
        <v>1052</v>
      </c>
      <c r="K21" s="834">
        <v>9</v>
      </c>
      <c r="L21" s="834"/>
      <c r="M21" s="834">
        <v>91</v>
      </c>
      <c r="N21" s="834">
        <v>924</v>
      </c>
      <c r="O21" s="834">
        <v>5</v>
      </c>
      <c r="P21" s="1790"/>
      <c r="Q21" s="834">
        <v>3</v>
      </c>
      <c r="R21" s="834"/>
      <c r="S21" s="835">
        <v>20</v>
      </c>
    </row>
    <row r="22" spans="1:19" s="829" customFormat="1" ht="19.5" customHeight="1">
      <c r="B22" s="1286"/>
      <c r="C22" s="797">
        <v>2015</v>
      </c>
      <c r="D22" s="817">
        <f>SUM(E22,F22,J22)</f>
        <v>1001</v>
      </c>
      <c r="E22" s="495"/>
      <c r="F22" s="495">
        <f>SUM(G22:I22)</f>
        <v>0</v>
      </c>
      <c r="G22" s="495"/>
      <c r="H22" s="495"/>
      <c r="I22" s="495"/>
      <c r="J22" s="495">
        <f>SUM(K22:S22)</f>
        <v>1001</v>
      </c>
      <c r="K22" s="495">
        <v>13</v>
      </c>
      <c r="L22" s="495"/>
      <c r="M22" s="495">
        <v>80</v>
      </c>
      <c r="N22" s="495">
        <v>866</v>
      </c>
      <c r="O22" s="495">
        <v>4</v>
      </c>
      <c r="P22" s="1785"/>
      <c r="Q22" s="495">
        <v>3</v>
      </c>
      <c r="R22" s="495"/>
      <c r="S22" s="495">
        <v>35</v>
      </c>
    </row>
    <row r="23" spans="1:19" s="829" customFormat="1" ht="19.5" customHeight="1">
      <c r="B23" s="1286"/>
      <c r="C23" s="541">
        <v>2014</v>
      </c>
      <c r="D23" s="817">
        <f>SUM(E23,F23,J23)</f>
        <v>851</v>
      </c>
      <c r="E23" s="836">
        <v>3</v>
      </c>
      <c r="F23" s="495">
        <f>SUM(G23:I23)</f>
        <v>0</v>
      </c>
      <c r="G23" s="836"/>
      <c r="H23" s="836"/>
      <c r="I23" s="836"/>
      <c r="J23" s="495">
        <f>SUM(K23:S23)</f>
        <v>848</v>
      </c>
      <c r="K23" s="836">
        <v>10</v>
      </c>
      <c r="L23" s="836"/>
      <c r="M23" s="836">
        <v>95</v>
      </c>
      <c r="N23" s="836">
        <v>693</v>
      </c>
      <c r="O23" s="836">
        <v>5</v>
      </c>
      <c r="P23" s="1791"/>
      <c r="Q23" s="836">
        <v>4</v>
      </c>
      <c r="R23" s="836"/>
      <c r="S23" s="836">
        <v>41</v>
      </c>
    </row>
    <row r="24" spans="1:19" s="829" customFormat="1" ht="19.5" customHeight="1" thickBot="1">
      <c r="B24" s="1287"/>
      <c r="C24" s="837" t="s">
        <v>1046</v>
      </c>
      <c r="D24" s="821">
        <f>(D21-D22)/D22*100</f>
        <v>5.0949050949050951</v>
      </c>
      <c r="E24" s="821" t="e">
        <f t="shared" ref="E24:S24" si="11">(E21-E22)/E22*100</f>
        <v>#DIV/0!</v>
      </c>
      <c r="F24" s="821" t="e">
        <f t="shared" si="11"/>
        <v>#DIV/0!</v>
      </c>
      <c r="G24" s="821" t="e">
        <f t="shared" si="11"/>
        <v>#DIV/0!</v>
      </c>
      <c r="H24" s="821" t="e">
        <f t="shared" si="11"/>
        <v>#DIV/0!</v>
      </c>
      <c r="I24" s="821" t="e">
        <f t="shared" si="11"/>
        <v>#DIV/0!</v>
      </c>
      <c r="J24" s="821">
        <f t="shared" si="11"/>
        <v>5.0949050949050951</v>
      </c>
      <c r="K24" s="821">
        <f t="shared" si="11"/>
        <v>-30.76923076923077</v>
      </c>
      <c r="L24" s="821" t="e">
        <f t="shared" si="11"/>
        <v>#DIV/0!</v>
      </c>
      <c r="M24" s="821">
        <f t="shared" si="11"/>
        <v>13.750000000000002</v>
      </c>
      <c r="N24" s="821">
        <f t="shared" si="11"/>
        <v>6.6974595842956122</v>
      </c>
      <c r="O24" s="821">
        <f t="shared" si="11"/>
        <v>25</v>
      </c>
      <c r="P24" s="1787" t="e">
        <f t="shared" si="11"/>
        <v>#DIV/0!</v>
      </c>
      <c r="Q24" s="821">
        <f t="shared" si="11"/>
        <v>0</v>
      </c>
      <c r="R24" s="821" t="e">
        <f t="shared" si="11"/>
        <v>#DIV/0!</v>
      </c>
      <c r="S24" s="821">
        <f t="shared" si="11"/>
        <v>-42.857142857142854</v>
      </c>
    </row>
    <row r="25" spans="1:19" s="829" customFormat="1" ht="19.5" customHeight="1">
      <c r="A25" s="829">
        <v>5</v>
      </c>
      <c r="B25" s="1285" t="s">
        <v>677</v>
      </c>
      <c r="C25" s="822">
        <v>2016</v>
      </c>
      <c r="D25" s="833">
        <v>2789</v>
      </c>
      <c r="E25" s="834"/>
      <c r="F25" s="834">
        <v>0</v>
      </c>
      <c r="G25" s="834"/>
      <c r="H25" s="834"/>
      <c r="I25" s="834"/>
      <c r="J25" s="834">
        <v>2789</v>
      </c>
      <c r="K25" s="834">
        <v>265</v>
      </c>
      <c r="L25" s="834"/>
      <c r="M25" s="834">
        <v>132</v>
      </c>
      <c r="N25" s="834">
        <v>2389</v>
      </c>
      <c r="O25" s="834">
        <v>3</v>
      </c>
      <c r="P25" s="1790"/>
      <c r="Q25" s="834"/>
      <c r="R25" s="834"/>
      <c r="S25" s="835"/>
    </row>
    <row r="26" spans="1:19" s="829" customFormat="1" ht="19.5" customHeight="1">
      <c r="B26" s="1286"/>
      <c r="C26" s="797">
        <v>2015</v>
      </c>
      <c r="D26" s="817">
        <f>SUM(E26,F26,J26)</f>
        <v>2478</v>
      </c>
      <c r="E26" s="495"/>
      <c r="F26" s="495">
        <f>SUM(G26:I26)</f>
        <v>0</v>
      </c>
      <c r="G26" s="495"/>
      <c r="H26" s="495"/>
      <c r="I26" s="495"/>
      <c r="J26" s="495">
        <f>SUM(K26:S26)</f>
        <v>2478</v>
      </c>
      <c r="K26" s="495"/>
      <c r="L26" s="495"/>
      <c r="M26" s="495">
        <v>146</v>
      </c>
      <c r="N26" s="495">
        <v>2183</v>
      </c>
      <c r="O26" s="495">
        <v>149</v>
      </c>
      <c r="P26" s="1785"/>
      <c r="Q26" s="495"/>
      <c r="R26" s="495"/>
      <c r="S26" s="495"/>
    </row>
    <row r="27" spans="1:19" s="829" customFormat="1" ht="19.5" customHeight="1">
      <c r="B27" s="1286"/>
      <c r="C27" s="541">
        <v>2014</v>
      </c>
      <c r="D27" s="817">
        <f>SUM(E27,F27,J27)</f>
        <v>1287</v>
      </c>
      <c r="E27" s="836"/>
      <c r="F27" s="495">
        <f>SUM(G27:I27)</f>
        <v>0</v>
      </c>
      <c r="G27" s="836"/>
      <c r="H27" s="836"/>
      <c r="I27" s="836"/>
      <c r="J27" s="495">
        <f>SUM(K27:S27)</f>
        <v>1287</v>
      </c>
      <c r="K27" s="836">
        <v>160</v>
      </c>
      <c r="L27" s="836"/>
      <c r="M27" s="836">
        <v>92</v>
      </c>
      <c r="N27" s="836">
        <v>1010</v>
      </c>
      <c r="O27" s="836">
        <v>15</v>
      </c>
      <c r="P27" s="1791"/>
      <c r="Q27" s="836">
        <v>10</v>
      </c>
      <c r="R27" s="836"/>
      <c r="S27" s="836"/>
    </row>
    <row r="28" spans="1:19" s="829" customFormat="1" ht="19.5" customHeight="1" thickBot="1">
      <c r="B28" s="1287"/>
      <c r="C28" s="837" t="s">
        <v>1046</v>
      </c>
      <c r="D28" s="821">
        <f>(D25-D26)/D26*100</f>
        <v>12.55044390637611</v>
      </c>
      <c r="E28" s="821" t="e">
        <f t="shared" ref="E28:S28" si="12">(E25-E26)/E26*100</f>
        <v>#DIV/0!</v>
      </c>
      <c r="F28" s="821" t="e">
        <f t="shared" si="12"/>
        <v>#DIV/0!</v>
      </c>
      <c r="G28" s="821" t="e">
        <f t="shared" si="12"/>
        <v>#DIV/0!</v>
      </c>
      <c r="H28" s="821" t="e">
        <f t="shared" si="12"/>
        <v>#DIV/0!</v>
      </c>
      <c r="I28" s="821" t="e">
        <f t="shared" si="12"/>
        <v>#DIV/0!</v>
      </c>
      <c r="J28" s="821">
        <f t="shared" si="12"/>
        <v>12.55044390637611</v>
      </c>
      <c r="K28" s="821" t="e">
        <f t="shared" si="12"/>
        <v>#DIV/0!</v>
      </c>
      <c r="L28" s="821" t="e">
        <f t="shared" si="12"/>
        <v>#DIV/0!</v>
      </c>
      <c r="M28" s="821">
        <f t="shared" si="12"/>
        <v>-9.5890410958904102</v>
      </c>
      <c r="N28" s="821">
        <f t="shared" si="12"/>
        <v>9.4365551992670635</v>
      </c>
      <c r="O28" s="821">
        <f t="shared" si="12"/>
        <v>-97.986577181208062</v>
      </c>
      <c r="P28" s="1787" t="e">
        <f t="shared" si="12"/>
        <v>#DIV/0!</v>
      </c>
      <c r="Q28" s="821" t="e">
        <f t="shared" si="12"/>
        <v>#DIV/0!</v>
      </c>
      <c r="R28" s="821" t="e">
        <f t="shared" si="12"/>
        <v>#DIV/0!</v>
      </c>
      <c r="S28" s="821" t="e">
        <f t="shared" si="12"/>
        <v>#DIV/0!</v>
      </c>
    </row>
    <row r="29" spans="1:19" s="829" customFormat="1" ht="19.5" customHeight="1">
      <c r="A29" s="829">
        <v>6</v>
      </c>
      <c r="B29" s="1285" t="s">
        <v>597</v>
      </c>
      <c r="C29" s="822">
        <v>2016</v>
      </c>
      <c r="D29" s="833">
        <f>SUM(E29,F29,J29)</f>
        <v>2780</v>
      </c>
      <c r="E29" s="834"/>
      <c r="F29" s="834">
        <f>SUM(G29:I29)</f>
        <v>0</v>
      </c>
      <c r="G29" s="834"/>
      <c r="H29" s="834"/>
      <c r="I29" s="834"/>
      <c r="J29" s="834">
        <f>SUM(K29:S29)</f>
        <v>2780</v>
      </c>
      <c r="K29" s="834">
        <v>150</v>
      </c>
      <c r="L29" s="834"/>
      <c r="M29" s="834">
        <v>221</v>
      </c>
      <c r="N29" s="834">
        <v>2327</v>
      </c>
      <c r="O29" s="834">
        <v>7</v>
      </c>
      <c r="P29" s="1790">
        <v>3</v>
      </c>
      <c r="Q29" s="834">
        <v>10</v>
      </c>
      <c r="R29" s="834"/>
      <c r="S29" s="835">
        <v>62</v>
      </c>
    </row>
    <row r="30" spans="1:19" s="829" customFormat="1" ht="19.5" customHeight="1">
      <c r="B30" s="1286"/>
      <c r="C30" s="797">
        <v>2015</v>
      </c>
      <c r="D30" s="817">
        <f>SUM(E30,F30,J30)</f>
        <v>2179</v>
      </c>
      <c r="E30" s="495"/>
      <c r="F30" s="495">
        <f>SUM(G30:I30)</f>
        <v>1</v>
      </c>
      <c r="G30" s="495">
        <v>1</v>
      </c>
      <c r="H30" s="495"/>
      <c r="I30" s="495"/>
      <c r="J30" s="495">
        <f>SUM(K30:S30)</f>
        <v>2178</v>
      </c>
      <c r="K30" s="495">
        <v>147</v>
      </c>
      <c r="L30" s="495"/>
      <c r="M30" s="495">
        <v>262</v>
      </c>
      <c r="N30" s="495">
        <v>1716</v>
      </c>
      <c r="O30" s="495">
        <v>6</v>
      </c>
      <c r="P30" s="1785">
        <v>5</v>
      </c>
      <c r="Q30" s="495">
        <v>7</v>
      </c>
      <c r="R30" s="495"/>
      <c r="S30" s="495">
        <v>35</v>
      </c>
    </row>
    <row r="31" spans="1:19" s="829" customFormat="1" ht="19.5" customHeight="1">
      <c r="B31" s="1286"/>
      <c r="C31" s="541">
        <v>2014</v>
      </c>
      <c r="D31" s="817">
        <f>SUM(E31,F31,J31)</f>
        <v>1514</v>
      </c>
      <c r="E31" s="836"/>
      <c r="F31" s="495">
        <f>SUM(G31:I31)</f>
        <v>4</v>
      </c>
      <c r="G31" s="836">
        <v>1</v>
      </c>
      <c r="H31" s="836">
        <v>3</v>
      </c>
      <c r="I31" s="836"/>
      <c r="J31" s="495">
        <f>SUM(K31:S31)</f>
        <v>1510</v>
      </c>
      <c r="K31" s="836">
        <v>181</v>
      </c>
      <c r="L31" s="836"/>
      <c r="M31" s="836">
        <v>255</v>
      </c>
      <c r="N31" s="836">
        <v>1027</v>
      </c>
      <c r="O31" s="836">
        <v>11</v>
      </c>
      <c r="P31" s="1791">
        <v>6</v>
      </c>
      <c r="Q31" s="836">
        <v>10</v>
      </c>
      <c r="R31" s="836">
        <v>1</v>
      </c>
      <c r="S31" s="836">
        <v>19</v>
      </c>
    </row>
    <row r="32" spans="1:19" s="829" customFormat="1" ht="19.5" customHeight="1" thickBot="1">
      <c r="B32" s="1287"/>
      <c r="C32" s="837" t="s">
        <v>1046</v>
      </c>
      <c r="D32" s="821">
        <f>(D29-D30)/D30*100</f>
        <v>27.581459385039008</v>
      </c>
      <c r="E32" s="821" t="e">
        <f t="shared" ref="E32:S32" si="13">(E29-E30)/E30*100</f>
        <v>#DIV/0!</v>
      </c>
      <c r="F32" s="821">
        <f t="shared" si="13"/>
        <v>-100</v>
      </c>
      <c r="G32" s="821">
        <f t="shared" si="13"/>
        <v>-100</v>
      </c>
      <c r="H32" s="821" t="e">
        <f t="shared" si="13"/>
        <v>#DIV/0!</v>
      </c>
      <c r="I32" s="821" t="e">
        <f t="shared" si="13"/>
        <v>#DIV/0!</v>
      </c>
      <c r="J32" s="821">
        <f t="shared" si="13"/>
        <v>27.640036730945823</v>
      </c>
      <c r="K32" s="821">
        <f t="shared" si="13"/>
        <v>2.0408163265306123</v>
      </c>
      <c r="L32" s="821" t="e">
        <f t="shared" si="13"/>
        <v>#DIV/0!</v>
      </c>
      <c r="M32" s="821">
        <f t="shared" si="13"/>
        <v>-15.648854961832063</v>
      </c>
      <c r="N32" s="821">
        <f t="shared" si="13"/>
        <v>35.606060606060609</v>
      </c>
      <c r="O32" s="821">
        <f t="shared" si="13"/>
        <v>16.666666666666664</v>
      </c>
      <c r="P32" s="1787">
        <f t="shared" si="13"/>
        <v>-40</v>
      </c>
      <c r="Q32" s="821">
        <f t="shared" si="13"/>
        <v>42.857142857142854</v>
      </c>
      <c r="R32" s="821" t="e">
        <f t="shared" si="13"/>
        <v>#DIV/0!</v>
      </c>
      <c r="S32" s="821">
        <f t="shared" si="13"/>
        <v>77.142857142857153</v>
      </c>
    </row>
    <row r="33" spans="1:19" s="829" customFormat="1" ht="19.5" customHeight="1">
      <c r="A33" s="829">
        <v>7</v>
      </c>
      <c r="B33" s="1285" t="s">
        <v>598</v>
      </c>
      <c r="C33" s="822">
        <v>2016</v>
      </c>
      <c r="D33" s="833">
        <v>2052</v>
      </c>
      <c r="E33" s="834"/>
      <c r="F33" s="834">
        <v>2</v>
      </c>
      <c r="G33" s="834"/>
      <c r="H33" s="834">
        <v>2</v>
      </c>
      <c r="I33" s="834"/>
      <c r="J33" s="834">
        <v>2050</v>
      </c>
      <c r="K33" s="834">
        <v>102</v>
      </c>
      <c r="L33" s="834">
        <v>0</v>
      </c>
      <c r="M33" s="834">
        <v>159</v>
      </c>
      <c r="N33" s="834">
        <v>1705</v>
      </c>
      <c r="O33" s="834">
        <v>6</v>
      </c>
      <c r="P33" s="1790">
        <v>0</v>
      </c>
      <c r="Q33" s="834">
        <v>14</v>
      </c>
      <c r="R33" s="834">
        <v>0</v>
      </c>
      <c r="S33" s="835">
        <v>64</v>
      </c>
    </row>
    <row r="34" spans="1:19" s="829" customFormat="1" ht="19.5" customHeight="1">
      <c r="B34" s="1286"/>
      <c r="C34" s="797">
        <v>2015</v>
      </c>
      <c r="D34" s="817">
        <f>SUM(E34,F34,J34)</f>
        <v>2209</v>
      </c>
      <c r="E34" s="495"/>
      <c r="F34" s="495">
        <f>SUM(G34:I34)</f>
        <v>4</v>
      </c>
      <c r="G34" s="495"/>
      <c r="H34" s="495">
        <v>4</v>
      </c>
      <c r="I34" s="495"/>
      <c r="J34" s="495">
        <f>SUM(K34:S34)</f>
        <v>2205</v>
      </c>
      <c r="K34" s="495">
        <v>100</v>
      </c>
      <c r="L34" s="495"/>
      <c r="M34" s="495">
        <v>222</v>
      </c>
      <c r="N34" s="495">
        <v>1773</v>
      </c>
      <c r="O34" s="495">
        <v>16</v>
      </c>
      <c r="P34" s="1785">
        <v>1</v>
      </c>
      <c r="Q34" s="495">
        <v>17</v>
      </c>
      <c r="R34" s="495">
        <v>4</v>
      </c>
      <c r="S34" s="495">
        <v>72</v>
      </c>
    </row>
    <row r="35" spans="1:19" s="829" customFormat="1" ht="19.5" customHeight="1">
      <c r="B35" s="1286"/>
      <c r="C35" s="541">
        <v>2014</v>
      </c>
      <c r="D35" s="817">
        <f>SUM(E35,F35,J35)</f>
        <v>1104</v>
      </c>
      <c r="E35" s="836"/>
      <c r="F35" s="495">
        <f>SUM(G35:I35)</f>
        <v>1</v>
      </c>
      <c r="G35" s="836"/>
      <c r="H35" s="836">
        <v>1</v>
      </c>
      <c r="I35" s="836"/>
      <c r="J35" s="495">
        <f>SUM(K35:S35)</f>
        <v>1103</v>
      </c>
      <c r="K35" s="836">
        <v>110</v>
      </c>
      <c r="L35" s="836"/>
      <c r="M35" s="836">
        <v>115</v>
      </c>
      <c r="N35" s="836">
        <v>818</v>
      </c>
      <c r="O35" s="836">
        <v>13</v>
      </c>
      <c r="P35" s="1791"/>
      <c r="Q35" s="836">
        <v>1</v>
      </c>
      <c r="R35" s="836">
        <v>1</v>
      </c>
      <c r="S35" s="836">
        <v>45</v>
      </c>
    </row>
    <row r="36" spans="1:19" s="829" customFormat="1" ht="19.5" customHeight="1" thickBot="1">
      <c r="B36" s="1287"/>
      <c r="C36" s="837" t="s">
        <v>1046</v>
      </c>
      <c r="D36" s="821">
        <f>(D33-D34)/D34*100</f>
        <v>-7.1072883657763697</v>
      </c>
      <c r="E36" s="821" t="e">
        <f t="shared" ref="E36:S36" si="14">(E33-E34)/E34*100</f>
        <v>#DIV/0!</v>
      </c>
      <c r="F36" s="821">
        <f t="shared" si="14"/>
        <v>-50</v>
      </c>
      <c r="G36" s="821" t="e">
        <f t="shared" si="14"/>
        <v>#DIV/0!</v>
      </c>
      <c r="H36" s="821">
        <f t="shared" si="14"/>
        <v>-50</v>
      </c>
      <c r="I36" s="821" t="e">
        <f t="shared" si="14"/>
        <v>#DIV/0!</v>
      </c>
      <c r="J36" s="821">
        <f t="shared" si="14"/>
        <v>-7.029478458049887</v>
      </c>
      <c r="K36" s="821">
        <f t="shared" si="14"/>
        <v>2</v>
      </c>
      <c r="L36" s="821" t="e">
        <f t="shared" si="14"/>
        <v>#DIV/0!</v>
      </c>
      <c r="M36" s="821">
        <f t="shared" si="14"/>
        <v>-28.378378378378379</v>
      </c>
      <c r="N36" s="821">
        <f t="shared" si="14"/>
        <v>-3.8353073886068811</v>
      </c>
      <c r="O36" s="821">
        <f t="shared" si="14"/>
        <v>-62.5</v>
      </c>
      <c r="P36" s="1787">
        <f t="shared" si="14"/>
        <v>-100</v>
      </c>
      <c r="Q36" s="821">
        <f t="shared" si="14"/>
        <v>-17.647058823529413</v>
      </c>
      <c r="R36" s="821">
        <f t="shared" si="14"/>
        <v>-100</v>
      </c>
      <c r="S36" s="821">
        <f t="shared" si="14"/>
        <v>-11.111111111111111</v>
      </c>
    </row>
    <row r="37" spans="1:19" s="829" customFormat="1" ht="19.5" customHeight="1">
      <c r="A37" s="829">
        <v>8</v>
      </c>
      <c r="B37" s="1285" t="s">
        <v>599</v>
      </c>
      <c r="C37" s="822">
        <v>2016</v>
      </c>
      <c r="D37" s="833">
        <v>2794</v>
      </c>
      <c r="E37" s="834"/>
      <c r="F37" s="834">
        <v>0</v>
      </c>
      <c r="G37" s="834"/>
      <c r="H37" s="834"/>
      <c r="I37" s="834"/>
      <c r="J37" s="834">
        <v>2794</v>
      </c>
      <c r="K37" s="834">
        <v>121</v>
      </c>
      <c r="L37" s="834">
        <v>1</v>
      </c>
      <c r="M37" s="834">
        <v>43</v>
      </c>
      <c r="N37" s="834">
        <v>2488</v>
      </c>
      <c r="O37" s="834">
        <v>5</v>
      </c>
      <c r="P37" s="1790"/>
      <c r="Q37" s="834"/>
      <c r="R37" s="834"/>
      <c r="S37" s="835">
        <v>136</v>
      </c>
    </row>
    <row r="38" spans="1:19" s="829" customFormat="1" ht="19.5" customHeight="1">
      <c r="B38" s="1286"/>
      <c r="C38" s="797">
        <v>2015</v>
      </c>
      <c r="D38" s="817">
        <f>SUM(E38,F38,J38)</f>
        <v>2239</v>
      </c>
      <c r="E38" s="838"/>
      <c r="F38" s="495">
        <f>SUM(G38:I38)</f>
        <v>0</v>
      </c>
      <c r="G38" s="817">
        <v>0</v>
      </c>
      <c r="H38" s="495"/>
      <c r="I38" s="495">
        <v>0</v>
      </c>
      <c r="J38" s="495">
        <f>SUM(K38:S38)</f>
        <v>2239</v>
      </c>
      <c r="K38" s="495">
        <v>179</v>
      </c>
      <c r="L38" s="495"/>
      <c r="M38" s="495">
        <v>99</v>
      </c>
      <c r="N38" s="495">
        <v>1916</v>
      </c>
      <c r="O38" s="495">
        <v>14</v>
      </c>
      <c r="P38" s="1785"/>
      <c r="Q38" s="495"/>
      <c r="R38" s="495">
        <v>5</v>
      </c>
      <c r="S38" s="495">
        <v>26</v>
      </c>
    </row>
    <row r="39" spans="1:19" s="829" customFormat="1" ht="19.5" customHeight="1">
      <c r="B39" s="1286"/>
      <c r="C39" s="541">
        <v>2014</v>
      </c>
      <c r="D39" s="817">
        <f>SUM(E39,F39,J39)</f>
        <v>1818</v>
      </c>
      <c r="E39" s="836"/>
      <c r="F39" s="495">
        <f>SUM(G39:I39)</f>
        <v>0</v>
      </c>
      <c r="G39" s="836"/>
      <c r="H39" s="836"/>
      <c r="I39" s="836"/>
      <c r="J39" s="495">
        <f>SUM(K39:S39)</f>
        <v>1818</v>
      </c>
      <c r="K39" s="836">
        <v>174</v>
      </c>
      <c r="L39" s="836"/>
      <c r="M39" s="836">
        <v>101</v>
      </c>
      <c r="N39" s="836">
        <v>1509</v>
      </c>
      <c r="O39" s="836">
        <v>10</v>
      </c>
      <c r="P39" s="1791"/>
      <c r="Q39" s="836"/>
      <c r="R39" s="836"/>
      <c r="S39" s="836">
        <v>24</v>
      </c>
    </row>
    <row r="40" spans="1:19" s="829" customFormat="1" ht="19.5" customHeight="1" thickBot="1">
      <c r="B40" s="1287"/>
      <c r="C40" s="837" t="s">
        <v>1046</v>
      </c>
      <c r="D40" s="821" t="e">
        <f>(D37-G38)/G38*100</f>
        <v>#DIV/0!</v>
      </c>
      <c r="E40" s="821" t="e">
        <f>(E37-H38)/H38*100</f>
        <v>#DIV/0!</v>
      </c>
      <c r="F40" s="821" t="e">
        <f>(F37-I38)/I38*100</f>
        <v>#DIV/0!</v>
      </c>
      <c r="G40" s="821">
        <f t="shared" ref="G40:L40" si="15">(G37-J38)/J38*100</f>
        <v>-100</v>
      </c>
      <c r="H40" s="821">
        <f>(H37-K38)/K38*100</f>
        <v>-100</v>
      </c>
      <c r="I40" s="821" t="e">
        <f>(I37-L38)/L38*100</f>
        <v>#DIV/0!</v>
      </c>
      <c r="J40" s="821">
        <f>(J37-M38)/M38*100</f>
        <v>2722.2222222222222</v>
      </c>
      <c r="K40" s="821">
        <f t="shared" si="15"/>
        <v>-93.684759916492695</v>
      </c>
      <c r="L40" s="821">
        <f t="shared" si="15"/>
        <v>-92.857142857142861</v>
      </c>
      <c r="M40" s="821" t="e">
        <f>(M37-#REF!)/#REF!*100</f>
        <v>#REF!</v>
      </c>
      <c r="N40" s="821" t="e">
        <f>(N37-#REF!)/#REF!*100</f>
        <v>#REF!</v>
      </c>
      <c r="O40" s="821" t="e">
        <f>(O37-#REF!)/#REF!*100</f>
        <v>#REF!</v>
      </c>
      <c r="P40" s="1787" t="e">
        <f t="shared" ref="P40:S40" si="16">(P37-P38)/P38*100</f>
        <v>#DIV/0!</v>
      </c>
      <c r="Q40" s="821" t="e">
        <f t="shared" si="16"/>
        <v>#DIV/0!</v>
      </c>
      <c r="R40" s="821">
        <f t="shared" si="16"/>
        <v>-100</v>
      </c>
      <c r="S40" s="821">
        <f t="shared" si="16"/>
        <v>423.07692307692309</v>
      </c>
    </row>
    <row r="41" spans="1:19" s="829" customFormat="1" ht="19.5" customHeight="1">
      <c r="A41" s="829">
        <v>9</v>
      </c>
      <c r="B41" s="1285" t="s">
        <v>622</v>
      </c>
      <c r="C41" s="822">
        <v>2016</v>
      </c>
      <c r="D41" s="833">
        <v>1630</v>
      </c>
      <c r="E41" s="834"/>
      <c r="F41" s="834">
        <v>1</v>
      </c>
      <c r="G41" s="834">
        <v>1</v>
      </c>
      <c r="H41" s="834"/>
      <c r="I41" s="834"/>
      <c r="J41" s="834">
        <v>1629</v>
      </c>
      <c r="K41" s="834">
        <v>82</v>
      </c>
      <c r="L41" s="834"/>
      <c r="M41" s="834">
        <v>144</v>
      </c>
      <c r="N41" s="834">
        <v>1392</v>
      </c>
      <c r="O41" s="834">
        <v>9</v>
      </c>
      <c r="P41" s="1790"/>
      <c r="Q41" s="834">
        <v>2</v>
      </c>
      <c r="R41" s="834"/>
      <c r="S41" s="835"/>
    </row>
    <row r="42" spans="1:19" s="829" customFormat="1" ht="19.5" customHeight="1">
      <c r="B42" s="1286"/>
      <c r="C42" s="797">
        <v>2015</v>
      </c>
      <c r="D42" s="817">
        <f>SUM(E42,F42,J42)</f>
        <v>1761</v>
      </c>
      <c r="E42" s="495"/>
      <c r="F42" s="495">
        <f>SUM(G42:I42)</f>
        <v>1</v>
      </c>
      <c r="G42" s="495">
        <v>1</v>
      </c>
      <c r="H42" s="495"/>
      <c r="I42" s="495"/>
      <c r="J42" s="495">
        <f>SUM(K42:S42)</f>
        <v>1760</v>
      </c>
      <c r="K42" s="495">
        <v>73</v>
      </c>
      <c r="L42" s="495"/>
      <c r="M42" s="495">
        <v>121</v>
      </c>
      <c r="N42" s="495">
        <v>1538</v>
      </c>
      <c r="O42" s="495">
        <v>5</v>
      </c>
      <c r="P42" s="1785"/>
      <c r="Q42" s="495">
        <v>22</v>
      </c>
      <c r="R42" s="495"/>
      <c r="S42" s="495">
        <v>1</v>
      </c>
    </row>
    <row r="43" spans="1:19" s="829" customFormat="1" ht="19.5" customHeight="1">
      <c r="B43" s="1286"/>
      <c r="C43" s="541">
        <v>2014</v>
      </c>
      <c r="D43" s="817">
        <f>SUM(E43,F43,J43)</f>
        <v>1337</v>
      </c>
      <c r="E43" s="836"/>
      <c r="F43" s="495">
        <f>SUM(G43:I43)</f>
        <v>5</v>
      </c>
      <c r="G43" s="836">
        <v>5</v>
      </c>
      <c r="H43" s="836"/>
      <c r="I43" s="836"/>
      <c r="J43" s="495">
        <f>SUM(K43:S43)</f>
        <v>1332</v>
      </c>
      <c r="K43" s="836">
        <v>97</v>
      </c>
      <c r="L43" s="836">
        <v>1</v>
      </c>
      <c r="M43" s="836">
        <v>138</v>
      </c>
      <c r="N43" s="836">
        <v>1078</v>
      </c>
      <c r="O43" s="836">
        <v>3</v>
      </c>
      <c r="P43" s="1791"/>
      <c r="Q43" s="836">
        <v>1</v>
      </c>
      <c r="R43" s="836">
        <v>1</v>
      </c>
      <c r="S43" s="836">
        <v>13</v>
      </c>
    </row>
    <row r="44" spans="1:19" s="829" customFormat="1" ht="19.5" customHeight="1" thickBot="1">
      <c r="B44" s="1287"/>
      <c r="C44" s="837" t="s">
        <v>1046</v>
      </c>
      <c r="D44" s="821">
        <f>(D41-D42)/D42*100</f>
        <v>-7.4389551391254969</v>
      </c>
      <c r="E44" s="821" t="e">
        <f t="shared" ref="E44:S44" si="17">(E41-E42)/E42*100</f>
        <v>#DIV/0!</v>
      </c>
      <c r="F44" s="821">
        <f t="shared" si="17"/>
        <v>0</v>
      </c>
      <c r="G44" s="821">
        <f t="shared" si="17"/>
        <v>0</v>
      </c>
      <c r="H44" s="821" t="e">
        <f t="shared" si="17"/>
        <v>#DIV/0!</v>
      </c>
      <c r="I44" s="821" t="e">
        <f>(I41-I42)/I42*100</f>
        <v>#DIV/0!</v>
      </c>
      <c r="J44" s="821">
        <f t="shared" si="17"/>
        <v>-7.4431818181818183</v>
      </c>
      <c r="K44" s="821">
        <f t="shared" si="17"/>
        <v>12.328767123287671</v>
      </c>
      <c r="L44" s="821" t="e">
        <f t="shared" si="17"/>
        <v>#DIV/0!</v>
      </c>
      <c r="M44" s="821">
        <f t="shared" si="17"/>
        <v>19.008264462809919</v>
      </c>
      <c r="N44" s="821">
        <f t="shared" si="17"/>
        <v>-9.492847854356306</v>
      </c>
      <c r="O44" s="821">
        <f t="shared" si="17"/>
        <v>80</v>
      </c>
      <c r="P44" s="1787" t="e">
        <f t="shared" si="17"/>
        <v>#DIV/0!</v>
      </c>
      <c r="Q44" s="821">
        <f t="shared" si="17"/>
        <v>-90.909090909090907</v>
      </c>
      <c r="R44" s="821" t="e">
        <f t="shared" si="17"/>
        <v>#DIV/0!</v>
      </c>
      <c r="S44" s="821">
        <f t="shared" si="17"/>
        <v>-100</v>
      </c>
    </row>
    <row r="45" spans="1:19" s="829" customFormat="1" ht="19.5" customHeight="1">
      <c r="A45" s="829">
        <v>10</v>
      </c>
      <c r="B45" s="1285" t="s">
        <v>643</v>
      </c>
      <c r="C45" s="822">
        <v>2016</v>
      </c>
      <c r="D45" s="817">
        <v>811</v>
      </c>
      <c r="E45" s="495"/>
      <c r="F45" s="495">
        <v>3</v>
      </c>
      <c r="G45" s="495">
        <v>2</v>
      </c>
      <c r="H45" s="495">
        <v>1</v>
      </c>
      <c r="I45" s="495"/>
      <c r="J45" s="495">
        <v>808</v>
      </c>
      <c r="K45" s="495">
        <v>32</v>
      </c>
      <c r="L45" s="495">
        <v>16</v>
      </c>
      <c r="M45" s="495">
        <v>110</v>
      </c>
      <c r="N45" s="495">
        <v>563</v>
      </c>
      <c r="O45" s="495">
        <v>12</v>
      </c>
      <c r="P45" s="1785">
        <v>30</v>
      </c>
      <c r="Q45" s="495">
        <v>1</v>
      </c>
      <c r="R45" s="495"/>
      <c r="S45" s="495">
        <v>44</v>
      </c>
    </row>
    <row r="46" spans="1:19" s="829" customFormat="1" ht="19.5" customHeight="1">
      <c r="B46" s="1286"/>
      <c r="C46" s="797">
        <v>2015</v>
      </c>
      <c r="D46" s="817">
        <f>SUM(E46,F46,J46)</f>
        <v>944</v>
      </c>
      <c r="E46" s="495"/>
      <c r="F46" s="495">
        <f>SUM(G46:I46)</f>
        <v>3</v>
      </c>
      <c r="G46" s="495">
        <v>2</v>
      </c>
      <c r="H46" s="495">
        <v>1</v>
      </c>
      <c r="I46" s="495"/>
      <c r="J46" s="495">
        <f>SUM(K46:S46)</f>
        <v>941</v>
      </c>
      <c r="K46" s="495">
        <v>17</v>
      </c>
      <c r="L46" s="495">
        <v>25</v>
      </c>
      <c r="M46" s="495">
        <v>142</v>
      </c>
      <c r="N46" s="495">
        <v>684</v>
      </c>
      <c r="O46" s="495">
        <v>18</v>
      </c>
      <c r="P46" s="1785">
        <v>18</v>
      </c>
      <c r="Q46" s="495">
        <v>3</v>
      </c>
      <c r="R46" s="495">
        <v>3</v>
      </c>
      <c r="S46" s="495">
        <v>31</v>
      </c>
    </row>
    <row r="47" spans="1:19" s="829" customFormat="1" ht="19.5" customHeight="1">
      <c r="B47" s="1286"/>
      <c r="C47" s="541">
        <v>2014</v>
      </c>
      <c r="D47" s="817">
        <f>SUM(E47,F47,J47)</f>
        <v>636</v>
      </c>
      <c r="E47" s="836">
        <v>1</v>
      </c>
      <c r="F47" s="495">
        <f>SUM(G47:I47)</f>
        <v>7</v>
      </c>
      <c r="G47" s="836">
        <v>3</v>
      </c>
      <c r="H47" s="836">
        <v>4</v>
      </c>
      <c r="I47" s="836"/>
      <c r="J47" s="495">
        <f>SUM(K47:S47)</f>
        <v>628</v>
      </c>
      <c r="K47" s="836">
        <v>12</v>
      </c>
      <c r="L47" s="836">
        <v>13</v>
      </c>
      <c r="M47" s="836">
        <v>127</v>
      </c>
      <c r="N47" s="836">
        <v>431</v>
      </c>
      <c r="O47" s="836">
        <v>8</v>
      </c>
      <c r="P47" s="1791">
        <v>6</v>
      </c>
      <c r="Q47" s="836">
        <v>2</v>
      </c>
      <c r="R47" s="836">
        <v>2</v>
      </c>
      <c r="S47" s="836">
        <v>27</v>
      </c>
    </row>
    <row r="48" spans="1:19" s="829" customFormat="1" ht="19.5" customHeight="1" thickBot="1">
      <c r="B48" s="1287"/>
      <c r="C48" s="837" t="s">
        <v>1046</v>
      </c>
      <c r="D48" s="821">
        <f>(D45-D46)/D46*100</f>
        <v>-14.088983050847459</v>
      </c>
      <c r="E48" s="821" t="e">
        <f t="shared" ref="E48:S48" si="18">(E45-E46)/E46*100</f>
        <v>#DIV/0!</v>
      </c>
      <c r="F48" s="821">
        <f t="shared" si="18"/>
        <v>0</v>
      </c>
      <c r="G48" s="821">
        <f t="shared" si="18"/>
        <v>0</v>
      </c>
      <c r="H48" s="821">
        <f t="shared" si="18"/>
        <v>0</v>
      </c>
      <c r="I48" s="821" t="e">
        <f t="shared" si="18"/>
        <v>#DIV/0!</v>
      </c>
      <c r="J48" s="821">
        <f t="shared" si="18"/>
        <v>-14.133900106269925</v>
      </c>
      <c r="K48" s="821">
        <f t="shared" si="18"/>
        <v>88.235294117647058</v>
      </c>
      <c r="L48" s="821">
        <f t="shared" si="18"/>
        <v>-36</v>
      </c>
      <c r="M48" s="821">
        <f t="shared" si="18"/>
        <v>-22.535211267605636</v>
      </c>
      <c r="N48" s="821">
        <f t="shared" si="18"/>
        <v>-17.690058479532166</v>
      </c>
      <c r="O48" s="821">
        <f t="shared" si="18"/>
        <v>-33.333333333333329</v>
      </c>
      <c r="P48" s="1787">
        <f t="shared" si="18"/>
        <v>66.666666666666657</v>
      </c>
      <c r="Q48" s="821">
        <f t="shared" si="18"/>
        <v>-66.666666666666657</v>
      </c>
      <c r="R48" s="821">
        <f t="shared" si="18"/>
        <v>-100</v>
      </c>
      <c r="S48" s="821">
        <f t="shared" si="18"/>
        <v>41.935483870967744</v>
      </c>
    </row>
    <row r="49" spans="1:19" s="829" customFormat="1" ht="19.5" customHeight="1">
      <c r="A49" s="829">
        <v>11</v>
      </c>
      <c r="B49" s="1285" t="s">
        <v>673</v>
      </c>
      <c r="C49" s="822">
        <v>2016</v>
      </c>
      <c r="D49" s="833">
        <v>1277</v>
      </c>
      <c r="E49" s="834"/>
      <c r="F49" s="834">
        <v>0</v>
      </c>
      <c r="G49" s="834"/>
      <c r="H49" s="834"/>
      <c r="I49" s="834"/>
      <c r="J49" s="834">
        <v>1277</v>
      </c>
      <c r="K49" s="834">
        <v>90</v>
      </c>
      <c r="L49" s="834"/>
      <c r="M49" s="834">
        <v>183</v>
      </c>
      <c r="N49" s="834">
        <v>995</v>
      </c>
      <c r="O49" s="834">
        <v>8</v>
      </c>
      <c r="P49" s="1790"/>
      <c r="Q49" s="834">
        <v>1</v>
      </c>
      <c r="R49" s="834"/>
      <c r="S49" s="835"/>
    </row>
    <row r="50" spans="1:19" s="829" customFormat="1" ht="19.5" customHeight="1">
      <c r="B50" s="1286"/>
      <c r="C50" s="797">
        <v>2015</v>
      </c>
      <c r="D50" s="817">
        <f>SUM(E50,F50,J50)</f>
        <v>820</v>
      </c>
      <c r="E50" s="495"/>
      <c r="F50" s="495">
        <f>SUM(G50:I50)</f>
        <v>1</v>
      </c>
      <c r="G50" s="495"/>
      <c r="H50" s="495">
        <v>1</v>
      </c>
      <c r="I50" s="495"/>
      <c r="J50" s="495">
        <f>SUM(K50:S50)</f>
        <v>819</v>
      </c>
      <c r="K50" s="495">
        <v>122</v>
      </c>
      <c r="L50" s="495"/>
      <c r="M50" s="495">
        <v>159</v>
      </c>
      <c r="N50" s="495">
        <v>519</v>
      </c>
      <c r="O50" s="495">
        <v>13</v>
      </c>
      <c r="P50" s="1785"/>
      <c r="Q50" s="495">
        <v>6</v>
      </c>
      <c r="R50" s="495"/>
      <c r="S50" s="495"/>
    </row>
    <row r="51" spans="1:19" s="829" customFormat="1" ht="19.5" customHeight="1">
      <c r="B51" s="1286"/>
      <c r="C51" s="541">
        <v>2014</v>
      </c>
      <c r="D51" s="817">
        <f>SUM(E51,F51,J51)</f>
        <v>699</v>
      </c>
      <c r="E51" s="836"/>
      <c r="F51" s="495">
        <f>SUM(G51:I51)</f>
        <v>0</v>
      </c>
      <c r="G51" s="836"/>
      <c r="H51" s="836"/>
      <c r="I51" s="836"/>
      <c r="J51" s="495">
        <f>SUM(K51:S51)</f>
        <v>699</v>
      </c>
      <c r="K51" s="836">
        <v>170</v>
      </c>
      <c r="L51" s="836"/>
      <c r="M51" s="836">
        <v>145</v>
      </c>
      <c r="N51" s="836">
        <v>370</v>
      </c>
      <c r="O51" s="836">
        <v>9</v>
      </c>
      <c r="P51" s="1791"/>
      <c r="Q51" s="836">
        <v>5</v>
      </c>
      <c r="R51" s="836"/>
      <c r="S51" s="836"/>
    </row>
    <row r="52" spans="1:19" s="829" customFormat="1" ht="19.5" customHeight="1" thickBot="1">
      <c r="B52" s="1287"/>
      <c r="C52" s="837" t="s">
        <v>1046</v>
      </c>
      <c r="D52" s="821">
        <f>(D49-D50)/D50*100</f>
        <v>55.731707317073173</v>
      </c>
      <c r="E52" s="821" t="e">
        <f t="shared" ref="E52:S52" si="19">(E49-E50)/E50*100</f>
        <v>#DIV/0!</v>
      </c>
      <c r="F52" s="821">
        <f t="shared" si="19"/>
        <v>-100</v>
      </c>
      <c r="G52" s="821" t="e">
        <f t="shared" si="19"/>
        <v>#DIV/0!</v>
      </c>
      <c r="H52" s="821">
        <f t="shared" si="19"/>
        <v>-100</v>
      </c>
      <c r="I52" s="821" t="e">
        <f t="shared" si="19"/>
        <v>#DIV/0!</v>
      </c>
      <c r="J52" s="821">
        <f t="shared" si="19"/>
        <v>55.921855921855922</v>
      </c>
      <c r="K52" s="821">
        <f t="shared" si="19"/>
        <v>-26.229508196721312</v>
      </c>
      <c r="L52" s="821" t="e">
        <f t="shared" si="19"/>
        <v>#DIV/0!</v>
      </c>
      <c r="M52" s="821">
        <f t="shared" si="19"/>
        <v>15.09433962264151</v>
      </c>
      <c r="N52" s="821">
        <f t="shared" si="19"/>
        <v>91.714836223506751</v>
      </c>
      <c r="O52" s="821">
        <f t="shared" si="19"/>
        <v>-38.461538461538467</v>
      </c>
      <c r="P52" s="1787" t="e">
        <f t="shared" si="19"/>
        <v>#DIV/0!</v>
      </c>
      <c r="Q52" s="821">
        <f t="shared" si="19"/>
        <v>-83.333333333333343</v>
      </c>
      <c r="R52" s="821" t="e">
        <f t="shared" si="19"/>
        <v>#DIV/0!</v>
      </c>
      <c r="S52" s="821" t="e">
        <f t="shared" si="19"/>
        <v>#DIV/0!</v>
      </c>
    </row>
    <row r="53" spans="1:19" s="829" customFormat="1" ht="19.5" customHeight="1">
      <c r="A53" s="829">
        <v>12</v>
      </c>
      <c r="B53" s="1303" t="s">
        <v>603</v>
      </c>
      <c r="C53" s="822">
        <v>2016</v>
      </c>
      <c r="D53" s="833">
        <v>4756</v>
      </c>
      <c r="E53" s="834"/>
      <c r="F53" s="834">
        <v>0</v>
      </c>
      <c r="G53" s="834"/>
      <c r="H53" s="834"/>
      <c r="I53" s="834"/>
      <c r="J53" s="834">
        <v>4756</v>
      </c>
      <c r="K53" s="834">
        <v>125</v>
      </c>
      <c r="L53" s="834"/>
      <c r="M53" s="834">
        <v>176</v>
      </c>
      <c r="N53" s="834">
        <v>4410</v>
      </c>
      <c r="O53" s="834">
        <v>12</v>
      </c>
      <c r="P53" s="1790"/>
      <c r="Q53" s="834">
        <v>20</v>
      </c>
      <c r="R53" s="834"/>
      <c r="S53" s="835">
        <v>13</v>
      </c>
    </row>
    <row r="54" spans="1:19" s="801" customFormat="1" ht="19.5" customHeight="1">
      <c r="B54" s="1286"/>
      <c r="C54" s="797">
        <v>2015</v>
      </c>
      <c r="D54" s="817">
        <f>SUM(E54,F54,J54)</f>
        <v>3070</v>
      </c>
      <c r="E54" s="495"/>
      <c r="F54" s="495">
        <f>SUM(G54:I54)</f>
        <v>0</v>
      </c>
      <c r="G54" s="495"/>
      <c r="H54" s="495"/>
      <c r="I54" s="495"/>
      <c r="J54" s="495">
        <f>SUM(K54:S54)</f>
        <v>3070</v>
      </c>
      <c r="K54" s="495">
        <v>298</v>
      </c>
      <c r="L54" s="495"/>
      <c r="M54" s="495">
        <v>20</v>
      </c>
      <c r="N54" s="495">
        <v>2736</v>
      </c>
      <c r="O54" s="495">
        <v>3</v>
      </c>
      <c r="P54" s="1785"/>
      <c r="Q54" s="495">
        <v>7</v>
      </c>
      <c r="R54" s="495"/>
      <c r="S54" s="495">
        <v>6</v>
      </c>
    </row>
    <row r="55" spans="1:19" s="801" customFormat="1" ht="19.5" customHeight="1">
      <c r="B55" s="1286"/>
      <c r="C55" s="541">
        <v>2014</v>
      </c>
      <c r="D55" s="817">
        <f>SUM(E55,F55,J55)</f>
        <v>1942</v>
      </c>
      <c r="E55" s="836"/>
      <c r="F55" s="495">
        <f>SUM(G55:I55)</f>
        <v>0</v>
      </c>
      <c r="G55" s="836"/>
      <c r="H55" s="836"/>
      <c r="I55" s="836"/>
      <c r="J55" s="495">
        <f>SUM(K55:S55)</f>
        <v>1942</v>
      </c>
      <c r="K55" s="836">
        <v>220</v>
      </c>
      <c r="L55" s="836"/>
      <c r="M55" s="836">
        <v>62</v>
      </c>
      <c r="N55" s="836">
        <v>1650</v>
      </c>
      <c r="O55" s="836">
        <v>10</v>
      </c>
      <c r="P55" s="1791"/>
      <c r="Q55" s="836"/>
      <c r="R55" s="836"/>
      <c r="S55" s="836"/>
    </row>
    <row r="56" spans="1:19" s="829" customFormat="1" ht="19.5" customHeight="1" thickBot="1">
      <c r="B56" s="1304"/>
      <c r="C56" s="830" t="s">
        <v>1046</v>
      </c>
      <c r="D56" s="821">
        <f>(D53-D54)/D54*100</f>
        <v>54.918566775244301</v>
      </c>
      <c r="E56" s="821" t="e">
        <f t="shared" ref="E56:S56" si="20">(E53-E54)/E54*100</f>
        <v>#DIV/0!</v>
      </c>
      <c r="F56" s="821" t="e">
        <f t="shared" si="20"/>
        <v>#DIV/0!</v>
      </c>
      <c r="G56" s="821" t="e">
        <f t="shared" si="20"/>
        <v>#DIV/0!</v>
      </c>
      <c r="H56" s="821" t="e">
        <f t="shared" si="20"/>
        <v>#DIV/0!</v>
      </c>
      <c r="I56" s="821" t="e">
        <f t="shared" si="20"/>
        <v>#DIV/0!</v>
      </c>
      <c r="J56" s="821">
        <f t="shared" si="20"/>
        <v>54.918566775244301</v>
      </c>
      <c r="K56" s="821">
        <f t="shared" si="20"/>
        <v>-58.053691275167786</v>
      </c>
      <c r="L56" s="821" t="e">
        <f t="shared" si="20"/>
        <v>#DIV/0!</v>
      </c>
      <c r="M56" s="821">
        <f t="shared" si="20"/>
        <v>780</v>
      </c>
      <c r="N56" s="821">
        <f t="shared" si="20"/>
        <v>61.184210526315788</v>
      </c>
      <c r="O56" s="821">
        <f t="shared" si="20"/>
        <v>300</v>
      </c>
      <c r="P56" s="1787" t="e">
        <f t="shared" si="20"/>
        <v>#DIV/0!</v>
      </c>
      <c r="Q56" s="821">
        <f t="shared" si="20"/>
        <v>185.71428571428572</v>
      </c>
      <c r="R56" s="821" t="e">
        <f t="shared" si="20"/>
        <v>#DIV/0!</v>
      </c>
      <c r="S56" s="821">
        <f t="shared" si="20"/>
        <v>116.66666666666667</v>
      </c>
    </row>
    <row r="57" spans="1:19" s="829" customFormat="1" ht="19.5" customHeight="1">
      <c r="A57" s="829">
        <v>13</v>
      </c>
      <c r="B57" s="1285" t="s">
        <v>646</v>
      </c>
      <c r="C57" s="822">
        <v>2016</v>
      </c>
      <c r="D57" s="833">
        <v>2170</v>
      </c>
      <c r="E57" s="834"/>
      <c r="F57" s="834">
        <v>5</v>
      </c>
      <c r="G57" s="834">
        <v>2</v>
      </c>
      <c r="H57" s="834">
        <v>3</v>
      </c>
      <c r="I57" s="834"/>
      <c r="J57" s="834">
        <v>2165</v>
      </c>
      <c r="K57" s="834">
        <v>75</v>
      </c>
      <c r="L57" s="834">
        <v>1</v>
      </c>
      <c r="M57" s="834">
        <v>133</v>
      </c>
      <c r="N57" s="834">
        <v>1906</v>
      </c>
      <c r="O57" s="834">
        <v>8</v>
      </c>
      <c r="P57" s="1790">
        <v>2</v>
      </c>
      <c r="Q57" s="834">
        <v>16</v>
      </c>
      <c r="R57" s="834">
        <v>19</v>
      </c>
      <c r="S57" s="835">
        <v>5</v>
      </c>
    </row>
    <row r="58" spans="1:19" s="801" customFormat="1" ht="19.5" customHeight="1">
      <c r="B58" s="1286"/>
      <c r="C58" s="797">
        <v>2015</v>
      </c>
      <c r="D58" s="817">
        <f>SUM(E58,F58,J58)</f>
        <v>1431</v>
      </c>
      <c r="E58" s="495"/>
      <c r="F58" s="495">
        <f>SUM(G58:I58)</f>
        <v>3</v>
      </c>
      <c r="G58" s="495"/>
      <c r="H58" s="495">
        <v>3</v>
      </c>
      <c r="I58" s="495"/>
      <c r="J58" s="495">
        <f>SUM(K58:S58)</f>
        <v>1428</v>
      </c>
      <c r="K58" s="495">
        <v>77</v>
      </c>
      <c r="L58" s="495">
        <v>3</v>
      </c>
      <c r="M58" s="495">
        <v>214</v>
      </c>
      <c r="N58" s="495">
        <v>1073</v>
      </c>
      <c r="O58" s="495">
        <v>16</v>
      </c>
      <c r="P58" s="1785">
        <v>3</v>
      </c>
      <c r="Q58" s="495">
        <v>12</v>
      </c>
      <c r="R58" s="495">
        <v>24</v>
      </c>
      <c r="S58" s="495">
        <v>6</v>
      </c>
    </row>
    <row r="59" spans="1:19" s="801" customFormat="1" ht="19.5" customHeight="1">
      <c r="B59" s="1286"/>
      <c r="C59" s="541">
        <v>2014</v>
      </c>
      <c r="D59" s="817">
        <f>SUM(E59,F59,J59)</f>
        <v>875</v>
      </c>
      <c r="E59" s="836"/>
      <c r="F59" s="495">
        <f>SUM(G59:I59)</f>
        <v>1</v>
      </c>
      <c r="G59" s="836"/>
      <c r="H59" s="836">
        <v>1</v>
      </c>
      <c r="I59" s="836"/>
      <c r="J59" s="495">
        <f>SUM(K59:S59)</f>
        <v>874</v>
      </c>
      <c r="K59" s="836">
        <v>60</v>
      </c>
      <c r="L59" s="836"/>
      <c r="M59" s="836">
        <v>142</v>
      </c>
      <c r="N59" s="836">
        <v>653</v>
      </c>
      <c r="O59" s="836">
        <v>10</v>
      </c>
      <c r="P59" s="1791"/>
      <c r="Q59" s="836"/>
      <c r="R59" s="836"/>
      <c r="S59" s="836">
        <v>9</v>
      </c>
    </row>
    <row r="60" spans="1:19" s="829" customFormat="1" ht="19.5" customHeight="1" thickBot="1">
      <c r="B60" s="1287"/>
      <c r="C60" s="837" t="s">
        <v>1046</v>
      </c>
      <c r="D60" s="821">
        <f>(D57-D58)/D58*100</f>
        <v>51.642208245981834</v>
      </c>
      <c r="E60" s="821" t="e">
        <f t="shared" ref="E60:S60" si="21">(E57-E58)/E58*100</f>
        <v>#DIV/0!</v>
      </c>
      <c r="F60" s="821">
        <f t="shared" si="21"/>
        <v>66.666666666666657</v>
      </c>
      <c r="G60" s="821" t="e">
        <f t="shared" si="21"/>
        <v>#DIV/0!</v>
      </c>
      <c r="H60" s="821">
        <f t="shared" si="21"/>
        <v>0</v>
      </c>
      <c r="I60" s="821" t="e">
        <f t="shared" si="21"/>
        <v>#DIV/0!</v>
      </c>
      <c r="J60" s="821">
        <f t="shared" si="21"/>
        <v>51.610644257703086</v>
      </c>
      <c r="K60" s="821">
        <f t="shared" si="21"/>
        <v>-2.5974025974025974</v>
      </c>
      <c r="L60" s="821">
        <f t="shared" si="21"/>
        <v>-66.666666666666657</v>
      </c>
      <c r="M60" s="821">
        <f t="shared" si="21"/>
        <v>-37.850467289719624</v>
      </c>
      <c r="N60" s="821">
        <f t="shared" si="21"/>
        <v>77.632805219012113</v>
      </c>
      <c r="O60" s="821">
        <f t="shared" si="21"/>
        <v>-50</v>
      </c>
      <c r="P60" s="1787">
        <f t="shared" si="21"/>
        <v>-33.333333333333329</v>
      </c>
      <c r="Q60" s="821">
        <f t="shared" si="21"/>
        <v>33.333333333333329</v>
      </c>
      <c r="R60" s="821">
        <f t="shared" si="21"/>
        <v>-20.833333333333336</v>
      </c>
      <c r="S60" s="821">
        <f t="shared" si="21"/>
        <v>-16.666666666666664</v>
      </c>
    </row>
    <row r="61" spans="1:19" s="829" customFormat="1" ht="19.5" customHeight="1">
      <c r="A61" s="829">
        <v>14</v>
      </c>
      <c r="B61" s="1305" t="s">
        <v>605</v>
      </c>
      <c r="C61" s="822">
        <v>2016</v>
      </c>
      <c r="D61" s="833">
        <f>SUM(E61,F61,J61)</f>
        <v>2329</v>
      </c>
      <c r="E61" s="839"/>
      <c r="F61" s="839">
        <v>0</v>
      </c>
      <c r="G61" s="839"/>
      <c r="H61" s="839"/>
      <c r="I61" s="839"/>
      <c r="J61" s="839">
        <v>2329</v>
      </c>
      <c r="K61" s="839">
        <v>308</v>
      </c>
      <c r="L61" s="839"/>
      <c r="M61" s="839">
        <v>240</v>
      </c>
      <c r="N61" s="839">
        <v>1701</v>
      </c>
      <c r="O61" s="839">
        <v>16</v>
      </c>
      <c r="P61" s="1792">
        <v>1</v>
      </c>
      <c r="Q61" s="839">
        <v>3</v>
      </c>
      <c r="R61" s="839">
        <v>1</v>
      </c>
      <c r="S61" s="840">
        <v>59</v>
      </c>
    </row>
    <row r="62" spans="1:19" s="801" customFormat="1" ht="19.5" customHeight="1">
      <c r="B62" s="1305"/>
      <c r="C62" s="797">
        <v>2015</v>
      </c>
      <c r="D62" s="817">
        <f>SUM(E62,F62,J62)</f>
        <v>2001</v>
      </c>
      <c r="E62" s="495"/>
      <c r="F62" s="495">
        <f>SUM(G62:I62)</f>
        <v>2</v>
      </c>
      <c r="G62" s="495"/>
      <c r="H62" s="495">
        <v>2</v>
      </c>
      <c r="I62" s="495"/>
      <c r="J62" s="495">
        <f>SUM(K62:S62)</f>
        <v>1999</v>
      </c>
      <c r="K62" s="495">
        <v>278</v>
      </c>
      <c r="L62" s="495"/>
      <c r="M62" s="495">
        <v>171</v>
      </c>
      <c r="N62" s="495">
        <v>1459</v>
      </c>
      <c r="O62" s="495">
        <v>30</v>
      </c>
      <c r="P62" s="1785">
        <v>3</v>
      </c>
      <c r="Q62" s="495"/>
      <c r="R62" s="495"/>
      <c r="S62" s="495">
        <v>58</v>
      </c>
    </row>
    <row r="63" spans="1:19" s="801" customFormat="1" ht="19.5" customHeight="1">
      <c r="B63" s="1305"/>
      <c r="C63" s="541">
        <v>2014</v>
      </c>
      <c r="D63" s="817">
        <f>SUM(E63,F63,J63)</f>
        <v>1484</v>
      </c>
      <c r="E63" s="836"/>
      <c r="F63" s="495">
        <f>SUM(G63:I63)</f>
        <v>16</v>
      </c>
      <c r="G63" s="836"/>
      <c r="H63" s="836">
        <v>9</v>
      </c>
      <c r="I63" s="836">
        <v>7</v>
      </c>
      <c r="J63" s="495">
        <f>SUM(K63:S63)</f>
        <v>1468</v>
      </c>
      <c r="K63" s="836">
        <v>190</v>
      </c>
      <c r="L63" s="836"/>
      <c r="M63" s="836">
        <v>160</v>
      </c>
      <c r="N63" s="836">
        <v>1069</v>
      </c>
      <c r="O63" s="836">
        <v>18</v>
      </c>
      <c r="P63" s="1791">
        <v>3</v>
      </c>
      <c r="Q63" s="836"/>
      <c r="R63" s="836"/>
      <c r="S63" s="836">
        <v>28</v>
      </c>
    </row>
    <row r="64" spans="1:19" s="829" customFormat="1" ht="19.5" customHeight="1" thickBot="1">
      <c r="B64" s="1305"/>
      <c r="C64" s="830" t="s">
        <v>1046</v>
      </c>
      <c r="D64" s="821">
        <f>(D61-D62)/D62*100</f>
        <v>16.391804097951024</v>
      </c>
      <c r="E64" s="821" t="e">
        <f t="shared" ref="E64:S64" si="22">(E61-E62)/E62*100</f>
        <v>#DIV/0!</v>
      </c>
      <c r="F64" s="821">
        <f t="shared" si="22"/>
        <v>-100</v>
      </c>
      <c r="G64" s="821" t="e">
        <f t="shared" si="22"/>
        <v>#DIV/0!</v>
      </c>
      <c r="H64" s="821">
        <f t="shared" si="22"/>
        <v>-100</v>
      </c>
      <c r="I64" s="821" t="e">
        <f t="shared" si="22"/>
        <v>#DIV/0!</v>
      </c>
      <c r="J64" s="821">
        <f t="shared" si="22"/>
        <v>16.50825412706353</v>
      </c>
      <c r="K64" s="821">
        <f t="shared" si="22"/>
        <v>10.791366906474821</v>
      </c>
      <c r="L64" s="821" t="e">
        <f t="shared" si="22"/>
        <v>#DIV/0!</v>
      </c>
      <c r="M64" s="821">
        <f t="shared" si="22"/>
        <v>40.350877192982452</v>
      </c>
      <c r="N64" s="821">
        <f t="shared" si="22"/>
        <v>16.586703221384511</v>
      </c>
      <c r="O64" s="821">
        <f t="shared" si="22"/>
        <v>-46.666666666666664</v>
      </c>
      <c r="P64" s="1787">
        <f t="shared" si="22"/>
        <v>-66.666666666666657</v>
      </c>
      <c r="Q64" s="821" t="e">
        <f t="shared" si="22"/>
        <v>#DIV/0!</v>
      </c>
      <c r="R64" s="821" t="e">
        <f t="shared" si="22"/>
        <v>#DIV/0!</v>
      </c>
      <c r="S64" s="821">
        <f t="shared" si="22"/>
        <v>1.7241379310344827</v>
      </c>
    </row>
    <row r="65" spans="1:19" s="829" customFormat="1" ht="19.5" customHeight="1">
      <c r="A65" s="829">
        <v>15</v>
      </c>
      <c r="B65" s="1285" t="s">
        <v>689</v>
      </c>
      <c r="C65" s="822">
        <v>2016</v>
      </c>
      <c r="D65" s="833">
        <v>2744</v>
      </c>
      <c r="E65" s="834"/>
      <c r="F65" s="834">
        <v>1501</v>
      </c>
      <c r="G65" s="834"/>
      <c r="H65" s="834"/>
      <c r="I65" s="834">
        <v>1501</v>
      </c>
      <c r="J65" s="834">
        <v>1243</v>
      </c>
      <c r="K65" s="834">
        <v>159</v>
      </c>
      <c r="L65" s="834"/>
      <c r="M65" s="834">
        <v>105</v>
      </c>
      <c r="N65" s="834">
        <v>935</v>
      </c>
      <c r="O65" s="834">
        <v>9</v>
      </c>
      <c r="P65" s="1790"/>
      <c r="Q65" s="834">
        <v>35</v>
      </c>
      <c r="R65" s="834"/>
      <c r="S65" s="835"/>
    </row>
    <row r="66" spans="1:19" s="801" customFormat="1" ht="19.5" customHeight="1">
      <c r="B66" s="1286"/>
      <c r="C66" s="797">
        <v>2015</v>
      </c>
      <c r="D66" s="817">
        <f>SUM(E66,F66,J66)</f>
        <v>1226</v>
      </c>
      <c r="E66" s="495"/>
      <c r="F66" s="495">
        <f>SUM(G66:I66)</f>
        <v>26</v>
      </c>
      <c r="G66" s="495"/>
      <c r="H66" s="495">
        <v>2</v>
      </c>
      <c r="I66" s="495">
        <v>24</v>
      </c>
      <c r="J66" s="495">
        <f>SUM(K66:S66)</f>
        <v>1200</v>
      </c>
      <c r="K66" s="495">
        <v>153</v>
      </c>
      <c r="L66" s="495"/>
      <c r="M66" s="495">
        <v>78</v>
      </c>
      <c r="N66" s="495">
        <v>944</v>
      </c>
      <c r="O66" s="495">
        <v>12</v>
      </c>
      <c r="P66" s="1785"/>
      <c r="Q66" s="495">
        <v>13</v>
      </c>
      <c r="R66" s="495"/>
      <c r="S66" s="495"/>
    </row>
    <row r="67" spans="1:19" s="801" customFormat="1" ht="19.5" customHeight="1">
      <c r="B67" s="1286"/>
      <c r="C67" s="541">
        <v>2014</v>
      </c>
      <c r="D67" s="817">
        <f>SUM(E67,F67,J67)</f>
        <v>597</v>
      </c>
      <c r="E67" s="836"/>
      <c r="F67" s="495">
        <f>SUM(G67:I67)</f>
        <v>8</v>
      </c>
      <c r="G67" s="836"/>
      <c r="H67" s="836"/>
      <c r="I67" s="836">
        <v>8</v>
      </c>
      <c r="J67" s="495">
        <f>SUM(K67:S67)</f>
        <v>589</v>
      </c>
      <c r="K67" s="836">
        <v>81</v>
      </c>
      <c r="L67" s="836"/>
      <c r="M67" s="836"/>
      <c r="N67" s="836">
        <v>483</v>
      </c>
      <c r="O67" s="836">
        <v>13</v>
      </c>
      <c r="P67" s="1791"/>
      <c r="Q67" s="836">
        <v>3</v>
      </c>
      <c r="R67" s="836">
        <v>5</v>
      </c>
      <c r="S67" s="836">
        <v>4</v>
      </c>
    </row>
    <row r="68" spans="1:19" s="829" customFormat="1" ht="19.5" customHeight="1" thickBot="1">
      <c r="B68" s="1287"/>
      <c r="C68" s="837" t="s">
        <v>1046</v>
      </c>
      <c r="D68" s="821">
        <f>(D65-D66)/D66*100</f>
        <v>123.81729200652529</v>
      </c>
      <c r="E68" s="821" t="e">
        <f t="shared" ref="E68:S68" si="23">(E65-E66)/E66*100</f>
        <v>#DIV/0!</v>
      </c>
      <c r="F68" s="821">
        <f t="shared" si="23"/>
        <v>5673.0769230769238</v>
      </c>
      <c r="G68" s="821" t="e">
        <f t="shared" si="23"/>
        <v>#DIV/0!</v>
      </c>
      <c r="H68" s="821">
        <f t="shared" si="23"/>
        <v>-100</v>
      </c>
      <c r="I68" s="821">
        <f t="shared" si="23"/>
        <v>6154.1666666666661</v>
      </c>
      <c r="J68" s="821">
        <f t="shared" si="23"/>
        <v>3.5833333333333335</v>
      </c>
      <c r="K68" s="821">
        <f t="shared" si="23"/>
        <v>3.9215686274509802</v>
      </c>
      <c r="L68" s="821" t="e">
        <f t="shared" si="23"/>
        <v>#DIV/0!</v>
      </c>
      <c r="M68" s="821">
        <f t="shared" si="23"/>
        <v>34.615384615384613</v>
      </c>
      <c r="N68" s="821">
        <f t="shared" si="23"/>
        <v>-0.95338983050847459</v>
      </c>
      <c r="O68" s="821">
        <f t="shared" si="23"/>
        <v>-25</v>
      </c>
      <c r="P68" s="1787" t="e">
        <f t="shared" si="23"/>
        <v>#DIV/0!</v>
      </c>
      <c r="Q68" s="821">
        <f t="shared" si="23"/>
        <v>169.23076923076923</v>
      </c>
      <c r="R68" s="821" t="e">
        <f t="shared" si="23"/>
        <v>#DIV/0!</v>
      </c>
      <c r="S68" s="821" t="e">
        <f t="shared" si="23"/>
        <v>#DIV/0!</v>
      </c>
    </row>
    <row r="69" spans="1:19" s="829" customFormat="1" ht="19.5" customHeight="1">
      <c r="A69" s="829">
        <v>16</v>
      </c>
      <c r="B69" s="1305" t="s">
        <v>898</v>
      </c>
      <c r="C69" s="822">
        <v>2016</v>
      </c>
      <c r="D69" s="833">
        <f>SUM(E69,F69,J69)</f>
        <v>901</v>
      </c>
      <c r="E69" s="834"/>
      <c r="F69" s="834">
        <f>SUM(G69:I69)</f>
        <v>0</v>
      </c>
      <c r="G69" s="834"/>
      <c r="H69" s="834"/>
      <c r="I69" s="834"/>
      <c r="J69" s="834">
        <f>SUM(K69:S69)</f>
        <v>901</v>
      </c>
      <c r="K69" s="834">
        <v>30</v>
      </c>
      <c r="L69" s="834"/>
      <c r="M69" s="834">
        <v>5</v>
      </c>
      <c r="N69" s="834">
        <v>832</v>
      </c>
      <c r="O69" s="834">
        <v>10</v>
      </c>
      <c r="P69" s="1790">
        <v>2</v>
      </c>
      <c r="Q69" s="834">
        <v>3</v>
      </c>
      <c r="R69" s="834"/>
      <c r="S69" s="835">
        <v>19</v>
      </c>
    </row>
    <row r="70" spans="1:19" s="801" customFormat="1" ht="19.5" customHeight="1">
      <c r="B70" s="1305"/>
      <c r="C70" s="797">
        <v>2015</v>
      </c>
      <c r="D70" s="817">
        <f>SUM(E70,F70,J70)</f>
        <v>817</v>
      </c>
      <c r="E70" s="495"/>
      <c r="F70" s="495">
        <f>SUM(G70:I70)</f>
        <v>0</v>
      </c>
      <c r="G70" s="495"/>
      <c r="H70" s="495"/>
      <c r="I70" s="495"/>
      <c r="J70" s="495">
        <f>SUM(K70:S70)</f>
        <v>817</v>
      </c>
      <c r="K70" s="495">
        <v>35</v>
      </c>
      <c r="L70" s="495"/>
      <c r="M70" s="495">
        <v>12</v>
      </c>
      <c r="N70" s="495">
        <v>729</v>
      </c>
      <c r="O70" s="495">
        <v>15</v>
      </c>
      <c r="P70" s="1785">
        <v>4</v>
      </c>
      <c r="Q70" s="495">
        <v>2</v>
      </c>
      <c r="R70" s="495">
        <v>2</v>
      </c>
      <c r="S70" s="495">
        <v>18</v>
      </c>
    </row>
    <row r="71" spans="1:19" s="801" customFormat="1" ht="19.5" customHeight="1">
      <c r="B71" s="1305"/>
      <c r="C71" s="541">
        <v>2014</v>
      </c>
      <c r="D71" s="817">
        <f>SUM(E71,F71,J71)</f>
        <v>707</v>
      </c>
      <c r="E71" s="836"/>
      <c r="F71" s="495">
        <f>SUM(G71:I71)</f>
        <v>5</v>
      </c>
      <c r="G71" s="836">
        <v>2</v>
      </c>
      <c r="H71" s="836"/>
      <c r="I71" s="836">
        <v>3</v>
      </c>
      <c r="J71" s="495">
        <f>SUM(K71:S71)</f>
        <v>702</v>
      </c>
      <c r="K71" s="836">
        <v>61</v>
      </c>
      <c r="L71" s="836">
        <v>12</v>
      </c>
      <c r="M71" s="836">
        <v>56</v>
      </c>
      <c r="N71" s="836">
        <v>534</v>
      </c>
      <c r="O71" s="836">
        <v>15</v>
      </c>
      <c r="P71" s="1791">
        <v>3</v>
      </c>
      <c r="Q71" s="836">
        <v>11</v>
      </c>
      <c r="R71" s="836">
        <v>5</v>
      </c>
      <c r="S71" s="836">
        <v>5</v>
      </c>
    </row>
    <row r="72" spans="1:19" s="829" customFormat="1" ht="19.5" customHeight="1" thickBot="1">
      <c r="B72" s="1305"/>
      <c r="C72" s="830" t="s">
        <v>1046</v>
      </c>
      <c r="D72" s="821">
        <f>(D69-D70)/D70*100</f>
        <v>10.281517747858016</v>
      </c>
      <c r="E72" s="821" t="e">
        <f t="shared" ref="E72:R72" si="24">(E69-E70)/E70*100</f>
        <v>#DIV/0!</v>
      </c>
      <c r="F72" s="821" t="e">
        <f t="shared" si="24"/>
        <v>#DIV/0!</v>
      </c>
      <c r="G72" s="821" t="e">
        <f t="shared" si="24"/>
        <v>#DIV/0!</v>
      </c>
      <c r="H72" s="821" t="e">
        <f t="shared" si="24"/>
        <v>#DIV/0!</v>
      </c>
      <c r="I72" s="821" t="e">
        <f t="shared" si="24"/>
        <v>#DIV/0!</v>
      </c>
      <c r="J72" s="821">
        <f t="shared" si="24"/>
        <v>10.281517747858016</v>
      </c>
      <c r="K72" s="821">
        <f t="shared" si="24"/>
        <v>-14.285714285714285</v>
      </c>
      <c r="L72" s="821" t="e">
        <f t="shared" si="24"/>
        <v>#DIV/0!</v>
      </c>
      <c r="M72" s="821">
        <f t="shared" si="24"/>
        <v>-58.333333333333336</v>
      </c>
      <c r="N72" s="821">
        <f t="shared" si="24"/>
        <v>14.12894375857339</v>
      </c>
      <c r="O72" s="821">
        <f t="shared" si="24"/>
        <v>-33.333333333333329</v>
      </c>
      <c r="P72" s="1787">
        <f t="shared" si="24"/>
        <v>-50</v>
      </c>
      <c r="Q72" s="821">
        <f t="shared" si="24"/>
        <v>50</v>
      </c>
      <c r="R72" s="821">
        <f t="shared" si="24"/>
        <v>-100</v>
      </c>
      <c r="S72" s="821">
        <f>(S69-S70)/S70*100</f>
        <v>5.5555555555555554</v>
      </c>
    </row>
    <row r="73" spans="1:19" s="829" customFormat="1" ht="19.5" customHeight="1">
      <c r="A73" s="829">
        <v>17</v>
      </c>
      <c r="B73" s="1285" t="s">
        <v>608</v>
      </c>
      <c r="C73" s="822">
        <v>2016</v>
      </c>
      <c r="D73" s="833">
        <v>1326</v>
      </c>
      <c r="E73" s="834">
        <v>0</v>
      </c>
      <c r="F73" s="834">
        <v>25</v>
      </c>
      <c r="G73" s="834">
        <v>17</v>
      </c>
      <c r="H73" s="834">
        <v>2</v>
      </c>
      <c r="I73" s="834">
        <v>6</v>
      </c>
      <c r="J73" s="834">
        <v>1301</v>
      </c>
      <c r="K73" s="834">
        <v>54</v>
      </c>
      <c r="L73" s="834">
        <v>0</v>
      </c>
      <c r="M73" s="834">
        <v>284</v>
      </c>
      <c r="N73" s="834">
        <v>896</v>
      </c>
      <c r="O73" s="834">
        <v>9</v>
      </c>
      <c r="P73" s="1790">
        <v>29</v>
      </c>
      <c r="Q73" s="834">
        <v>8</v>
      </c>
      <c r="R73" s="834">
        <v>12</v>
      </c>
      <c r="S73" s="835">
        <v>9</v>
      </c>
    </row>
    <row r="74" spans="1:19" s="801" customFormat="1" ht="19.5" customHeight="1">
      <c r="B74" s="1286"/>
      <c r="C74" s="797">
        <v>2015</v>
      </c>
      <c r="D74" s="817">
        <f>SUM(E74,F74,J74)</f>
        <v>1062</v>
      </c>
      <c r="E74" s="495"/>
      <c r="F74" s="495">
        <f>SUM(G74:I74)</f>
        <v>27</v>
      </c>
      <c r="G74" s="495">
        <v>15</v>
      </c>
      <c r="H74" s="495">
        <v>4</v>
      </c>
      <c r="I74" s="495">
        <v>8</v>
      </c>
      <c r="J74" s="495">
        <f>SUM(K74:S74)</f>
        <v>1035</v>
      </c>
      <c r="K74" s="495">
        <v>49</v>
      </c>
      <c r="L74" s="495"/>
      <c r="M74" s="495">
        <v>264</v>
      </c>
      <c r="N74" s="495">
        <v>702</v>
      </c>
      <c r="O74" s="495">
        <v>13</v>
      </c>
      <c r="P74" s="1785">
        <v>7</v>
      </c>
      <c r="Q74" s="495"/>
      <c r="R74" s="495"/>
      <c r="S74" s="495"/>
    </row>
    <row r="75" spans="1:19" s="801" customFormat="1" ht="19.5" customHeight="1">
      <c r="B75" s="1286"/>
      <c r="C75" s="541">
        <v>2014</v>
      </c>
      <c r="D75" s="817">
        <f>SUM(E75,F75,J75)</f>
        <v>1044</v>
      </c>
      <c r="E75" s="836"/>
      <c r="F75" s="495">
        <f>SUM(G75:I75)</f>
        <v>27</v>
      </c>
      <c r="G75" s="836">
        <v>13</v>
      </c>
      <c r="H75" s="836">
        <v>5</v>
      </c>
      <c r="I75" s="836">
        <v>9</v>
      </c>
      <c r="J75" s="495">
        <f>SUM(K75:S75)</f>
        <v>1017</v>
      </c>
      <c r="K75" s="836">
        <v>80</v>
      </c>
      <c r="L75" s="836"/>
      <c r="M75" s="836">
        <v>174</v>
      </c>
      <c r="N75" s="836">
        <v>684</v>
      </c>
      <c r="O75" s="836">
        <v>20</v>
      </c>
      <c r="P75" s="1791">
        <v>14</v>
      </c>
      <c r="Q75" s="836">
        <v>13</v>
      </c>
      <c r="R75" s="836">
        <v>3</v>
      </c>
      <c r="S75" s="836">
        <v>29</v>
      </c>
    </row>
    <row r="76" spans="1:19" s="829" customFormat="1" ht="19.5" customHeight="1" thickBot="1">
      <c r="B76" s="1287"/>
      <c r="C76" s="837" t="s">
        <v>1046</v>
      </c>
      <c r="D76" s="821">
        <f>(D73-D74)/D74*100</f>
        <v>24.858757062146893</v>
      </c>
      <c r="E76" s="821" t="e">
        <f t="shared" ref="E76:S76" si="25">(E73-E74)/E74*100</f>
        <v>#DIV/0!</v>
      </c>
      <c r="F76" s="821">
        <f t="shared" si="25"/>
        <v>-7.4074074074074066</v>
      </c>
      <c r="G76" s="821">
        <f t="shared" si="25"/>
        <v>13.333333333333334</v>
      </c>
      <c r="H76" s="821">
        <f t="shared" si="25"/>
        <v>-50</v>
      </c>
      <c r="I76" s="821">
        <f t="shared" si="25"/>
        <v>-25</v>
      </c>
      <c r="J76" s="821">
        <f t="shared" si="25"/>
        <v>25.70048309178744</v>
      </c>
      <c r="K76" s="821">
        <f t="shared" si="25"/>
        <v>10.204081632653061</v>
      </c>
      <c r="L76" s="821" t="e">
        <f t="shared" si="25"/>
        <v>#DIV/0!</v>
      </c>
      <c r="M76" s="821">
        <f t="shared" si="25"/>
        <v>7.5757575757575761</v>
      </c>
      <c r="N76" s="821">
        <f t="shared" si="25"/>
        <v>27.635327635327634</v>
      </c>
      <c r="O76" s="821">
        <f t="shared" si="25"/>
        <v>-30.76923076923077</v>
      </c>
      <c r="P76" s="1787">
        <f t="shared" si="25"/>
        <v>314.28571428571428</v>
      </c>
      <c r="Q76" s="821" t="e">
        <f t="shared" si="25"/>
        <v>#DIV/0!</v>
      </c>
      <c r="R76" s="821" t="e">
        <f t="shared" si="25"/>
        <v>#DIV/0!</v>
      </c>
      <c r="S76" s="821" t="e">
        <f t="shared" si="25"/>
        <v>#DIV/0!</v>
      </c>
    </row>
    <row r="77" spans="1:19" s="829" customFormat="1" ht="19.5" customHeight="1">
      <c r="A77" s="829">
        <v>18</v>
      </c>
      <c r="B77" s="1303" t="s">
        <v>659</v>
      </c>
      <c r="C77" s="822">
        <v>2016</v>
      </c>
      <c r="D77" s="833">
        <v>775</v>
      </c>
      <c r="E77" s="834">
        <v>7</v>
      </c>
      <c r="F77" s="834">
        <v>10</v>
      </c>
      <c r="G77" s="834">
        <v>1</v>
      </c>
      <c r="H77" s="834">
        <v>1</v>
      </c>
      <c r="I77" s="834">
        <v>8</v>
      </c>
      <c r="J77" s="834">
        <v>758</v>
      </c>
      <c r="K77" s="834">
        <v>20</v>
      </c>
      <c r="L77" s="834">
        <v>12</v>
      </c>
      <c r="M77" s="834">
        <v>101</v>
      </c>
      <c r="N77" s="834">
        <v>533</v>
      </c>
      <c r="O77" s="834">
        <v>68</v>
      </c>
      <c r="P77" s="1790">
        <v>4</v>
      </c>
      <c r="Q77" s="834">
        <v>10</v>
      </c>
      <c r="R77" s="834">
        <v>8</v>
      </c>
      <c r="S77" s="835">
        <v>2</v>
      </c>
    </row>
    <row r="78" spans="1:19" s="801" customFormat="1" ht="19.5" customHeight="1">
      <c r="B78" s="1286"/>
      <c r="C78" s="797">
        <v>2015</v>
      </c>
      <c r="D78" s="817">
        <f>SUM(E78,F78,J78)</f>
        <v>995</v>
      </c>
      <c r="E78" s="495">
        <v>12</v>
      </c>
      <c r="F78" s="495">
        <f>SUM(G78:I78)</f>
        <v>9</v>
      </c>
      <c r="G78" s="495">
        <v>3</v>
      </c>
      <c r="H78" s="495">
        <v>2</v>
      </c>
      <c r="I78" s="495">
        <v>4</v>
      </c>
      <c r="J78" s="495">
        <f>SUM(K78:S78)</f>
        <v>974</v>
      </c>
      <c r="K78" s="495">
        <v>25</v>
      </c>
      <c r="L78" s="495">
        <v>26</v>
      </c>
      <c r="M78" s="495">
        <v>125</v>
      </c>
      <c r="N78" s="495">
        <v>701</v>
      </c>
      <c r="O78" s="495">
        <v>65</v>
      </c>
      <c r="P78" s="1785">
        <v>5</v>
      </c>
      <c r="Q78" s="495">
        <v>11</v>
      </c>
      <c r="R78" s="495">
        <v>8</v>
      </c>
      <c r="S78" s="495">
        <v>8</v>
      </c>
    </row>
    <row r="79" spans="1:19" s="801" customFormat="1" ht="19.5" customHeight="1">
      <c r="B79" s="1286"/>
      <c r="C79" s="541">
        <v>2014</v>
      </c>
      <c r="D79" s="817">
        <f>SUM(E79,F79,J79)</f>
        <v>978</v>
      </c>
      <c r="E79" s="836">
        <v>15</v>
      </c>
      <c r="F79" s="495">
        <f>SUM(G79:I79)</f>
        <v>11</v>
      </c>
      <c r="G79" s="836">
        <v>4</v>
      </c>
      <c r="H79" s="836">
        <v>2</v>
      </c>
      <c r="I79" s="836">
        <v>5</v>
      </c>
      <c r="J79" s="495">
        <f>SUM(K79:S79)</f>
        <v>952</v>
      </c>
      <c r="K79" s="836">
        <v>21</v>
      </c>
      <c r="L79" s="836">
        <v>26</v>
      </c>
      <c r="M79" s="836">
        <v>121</v>
      </c>
      <c r="N79" s="836">
        <v>669</v>
      </c>
      <c r="O79" s="836">
        <v>67</v>
      </c>
      <c r="P79" s="1791">
        <v>7</v>
      </c>
      <c r="Q79" s="836">
        <v>16</v>
      </c>
      <c r="R79" s="836">
        <v>12</v>
      </c>
      <c r="S79" s="836">
        <v>13</v>
      </c>
    </row>
    <row r="80" spans="1:19" s="829" customFormat="1" ht="19.5" customHeight="1" thickBot="1">
      <c r="B80" s="1304"/>
      <c r="C80" s="830" t="s">
        <v>1046</v>
      </c>
      <c r="D80" s="821">
        <f>(D77-D78)/D78*100</f>
        <v>-22.110552763819097</v>
      </c>
      <c r="E80" s="821">
        <f t="shared" ref="E80:S80" si="26">(E77-E78)/E78*100</f>
        <v>-41.666666666666671</v>
      </c>
      <c r="F80" s="821">
        <f t="shared" si="26"/>
        <v>11.111111111111111</v>
      </c>
      <c r="G80" s="821">
        <f t="shared" si="26"/>
        <v>-66.666666666666657</v>
      </c>
      <c r="H80" s="821">
        <f t="shared" si="26"/>
        <v>-50</v>
      </c>
      <c r="I80" s="821">
        <f t="shared" si="26"/>
        <v>100</v>
      </c>
      <c r="J80" s="821">
        <f t="shared" si="26"/>
        <v>-22.176591375770023</v>
      </c>
      <c r="K80" s="821">
        <f t="shared" si="26"/>
        <v>-20</v>
      </c>
      <c r="L80" s="821">
        <f t="shared" si="26"/>
        <v>-53.846153846153847</v>
      </c>
      <c r="M80" s="821">
        <f t="shared" si="26"/>
        <v>-19.2</v>
      </c>
      <c r="N80" s="821">
        <f t="shared" si="26"/>
        <v>-23.965763195435091</v>
      </c>
      <c r="O80" s="821">
        <f t="shared" si="26"/>
        <v>4.6153846153846159</v>
      </c>
      <c r="P80" s="1787">
        <f t="shared" si="26"/>
        <v>-20</v>
      </c>
      <c r="Q80" s="821">
        <f t="shared" si="26"/>
        <v>-9.0909090909090917</v>
      </c>
      <c r="R80" s="821">
        <f t="shared" si="26"/>
        <v>0</v>
      </c>
      <c r="S80" s="821">
        <f t="shared" si="26"/>
        <v>-75</v>
      </c>
    </row>
    <row r="81" spans="1:19" s="829" customFormat="1" ht="19.5" customHeight="1">
      <c r="A81" s="829">
        <v>19</v>
      </c>
      <c r="B81" s="1285" t="s">
        <v>610</v>
      </c>
      <c r="C81" s="822">
        <v>2016</v>
      </c>
      <c r="D81" s="833">
        <v>1654</v>
      </c>
      <c r="E81" s="834">
        <v>10</v>
      </c>
      <c r="F81" s="834">
        <v>4</v>
      </c>
      <c r="G81" s="834">
        <v>1</v>
      </c>
      <c r="H81" s="834">
        <v>2</v>
      </c>
      <c r="I81" s="834">
        <v>1</v>
      </c>
      <c r="J81" s="834">
        <v>1640</v>
      </c>
      <c r="K81" s="834">
        <v>48</v>
      </c>
      <c r="L81" s="834">
        <v>10</v>
      </c>
      <c r="M81" s="834">
        <v>57</v>
      </c>
      <c r="N81" s="834">
        <v>1492</v>
      </c>
      <c r="O81" s="834">
        <v>23</v>
      </c>
      <c r="P81" s="1790"/>
      <c r="Q81" s="834">
        <v>7</v>
      </c>
      <c r="R81" s="834">
        <v>3</v>
      </c>
      <c r="S81" s="835"/>
    </row>
    <row r="82" spans="1:19" s="801" customFormat="1" ht="19.5" customHeight="1">
      <c r="B82" s="1286"/>
      <c r="C82" s="797">
        <v>2015</v>
      </c>
      <c r="D82" s="817">
        <f>SUM(E82,F82,J82)</f>
        <v>593</v>
      </c>
      <c r="E82" s="495">
        <v>24</v>
      </c>
      <c r="F82" s="495">
        <f>SUM(G82:I82)</f>
        <v>7</v>
      </c>
      <c r="G82" s="495">
        <v>4</v>
      </c>
      <c r="H82" s="495">
        <v>3</v>
      </c>
      <c r="I82" s="495"/>
      <c r="J82" s="495">
        <f>SUM(K82:S82)</f>
        <v>562</v>
      </c>
      <c r="K82" s="495">
        <v>44</v>
      </c>
      <c r="L82" s="495">
        <v>8</v>
      </c>
      <c r="M82" s="495">
        <v>47</v>
      </c>
      <c r="N82" s="495">
        <v>441</v>
      </c>
      <c r="O82" s="495">
        <v>22</v>
      </c>
      <c r="P82" s="1785"/>
      <c r="Q82" s="495"/>
      <c r="R82" s="495"/>
      <c r="S82" s="495"/>
    </row>
    <row r="83" spans="1:19" s="801" customFormat="1" ht="19.5" customHeight="1">
      <c r="B83" s="1286"/>
      <c r="C83" s="541">
        <v>2014</v>
      </c>
      <c r="D83" s="817">
        <f>SUM(E83,F83,J83)</f>
        <v>369</v>
      </c>
      <c r="E83" s="836">
        <v>8</v>
      </c>
      <c r="F83" s="495">
        <f>SUM(G83:I83)</f>
        <v>7</v>
      </c>
      <c r="G83" s="836">
        <v>5</v>
      </c>
      <c r="H83" s="836">
        <v>2</v>
      </c>
      <c r="I83" s="836"/>
      <c r="J83" s="495">
        <f>SUM(K83:S83)</f>
        <v>354</v>
      </c>
      <c r="K83" s="836">
        <v>18</v>
      </c>
      <c r="L83" s="836">
        <v>10</v>
      </c>
      <c r="M83" s="836">
        <v>25</v>
      </c>
      <c r="N83" s="836">
        <v>291</v>
      </c>
      <c r="O83" s="836">
        <v>10</v>
      </c>
      <c r="P83" s="1791"/>
      <c r="Q83" s="836"/>
      <c r="R83" s="836"/>
      <c r="S83" s="836"/>
    </row>
    <row r="84" spans="1:19" s="829" customFormat="1" ht="19.5" customHeight="1" thickBot="1">
      <c r="B84" s="1287"/>
      <c r="C84" s="837" t="s">
        <v>1046</v>
      </c>
      <c r="D84" s="821">
        <f>(D81-D82)/D82*100</f>
        <v>178.92074198988195</v>
      </c>
      <c r="E84" s="821">
        <f t="shared" ref="E84:S84" si="27">(E81-E82)/E82*100</f>
        <v>-58.333333333333336</v>
      </c>
      <c r="F84" s="821">
        <f t="shared" si="27"/>
        <v>-42.857142857142854</v>
      </c>
      <c r="G84" s="821">
        <f t="shared" si="27"/>
        <v>-75</v>
      </c>
      <c r="H84" s="821">
        <f t="shared" si="27"/>
        <v>-33.333333333333329</v>
      </c>
      <c r="I84" s="821" t="e">
        <f t="shared" si="27"/>
        <v>#DIV/0!</v>
      </c>
      <c r="J84" s="821">
        <f t="shared" si="27"/>
        <v>191.81494661921707</v>
      </c>
      <c r="K84" s="821">
        <f t="shared" si="27"/>
        <v>9.0909090909090917</v>
      </c>
      <c r="L84" s="821">
        <f t="shared" si="27"/>
        <v>25</v>
      </c>
      <c r="M84" s="821">
        <f t="shared" si="27"/>
        <v>21.276595744680851</v>
      </c>
      <c r="N84" s="821">
        <f t="shared" si="27"/>
        <v>238.32199546485259</v>
      </c>
      <c r="O84" s="821">
        <f t="shared" si="27"/>
        <v>4.5454545454545459</v>
      </c>
      <c r="P84" s="1787" t="e">
        <f t="shared" si="27"/>
        <v>#DIV/0!</v>
      </c>
      <c r="Q84" s="821" t="e">
        <f t="shared" si="27"/>
        <v>#DIV/0!</v>
      </c>
      <c r="R84" s="821" t="e">
        <f t="shared" si="27"/>
        <v>#DIV/0!</v>
      </c>
      <c r="S84" s="821" t="e">
        <f t="shared" si="27"/>
        <v>#DIV/0!</v>
      </c>
    </row>
    <row r="85" spans="1:19" s="829" customFormat="1" ht="19.5" customHeight="1">
      <c r="A85" s="829">
        <v>20</v>
      </c>
      <c r="B85" s="1303" t="s">
        <v>611</v>
      </c>
      <c r="C85" s="822">
        <v>2016</v>
      </c>
      <c r="D85" s="833">
        <v>2394</v>
      </c>
      <c r="E85" s="834">
        <v>0</v>
      </c>
      <c r="F85" s="834">
        <v>1</v>
      </c>
      <c r="G85" s="834">
        <v>0</v>
      </c>
      <c r="H85" s="834">
        <v>1</v>
      </c>
      <c r="I85" s="834">
        <v>0</v>
      </c>
      <c r="J85" s="834">
        <v>2393</v>
      </c>
      <c r="K85" s="834">
        <v>126</v>
      </c>
      <c r="L85" s="834">
        <v>0</v>
      </c>
      <c r="M85" s="834">
        <v>183</v>
      </c>
      <c r="N85" s="834">
        <v>1980</v>
      </c>
      <c r="O85" s="834">
        <v>31</v>
      </c>
      <c r="P85" s="1790">
        <v>21</v>
      </c>
      <c r="Q85" s="834">
        <v>13</v>
      </c>
      <c r="R85" s="834">
        <v>2</v>
      </c>
      <c r="S85" s="835">
        <v>37</v>
      </c>
    </row>
    <row r="86" spans="1:19" s="801" customFormat="1" ht="19.5" customHeight="1">
      <c r="B86" s="1286"/>
      <c r="C86" s="797">
        <v>2015</v>
      </c>
      <c r="D86" s="817">
        <v>1687</v>
      </c>
      <c r="E86" s="495"/>
      <c r="F86" s="495">
        <v>1</v>
      </c>
      <c r="G86" s="495"/>
      <c r="H86" s="495">
        <v>1</v>
      </c>
      <c r="I86" s="495"/>
      <c r="J86" s="495">
        <v>1686</v>
      </c>
      <c r="K86" s="495">
        <v>156</v>
      </c>
      <c r="L86" s="495">
        <v>1</v>
      </c>
      <c r="M86" s="495">
        <v>10</v>
      </c>
      <c r="N86" s="495">
        <v>1500</v>
      </c>
      <c r="O86" s="495">
        <v>13</v>
      </c>
      <c r="P86" s="1785"/>
      <c r="Q86" s="495">
        <v>6</v>
      </c>
      <c r="R86" s="495"/>
      <c r="S86" s="495"/>
    </row>
    <row r="87" spans="1:19" s="801" customFormat="1" ht="19.5" customHeight="1">
      <c r="B87" s="1286"/>
      <c r="C87" s="541">
        <v>2014</v>
      </c>
      <c r="D87" s="817">
        <f>SUM(E87,F87,J87)</f>
        <v>1286</v>
      </c>
      <c r="E87" s="836"/>
      <c r="F87" s="495">
        <v>1</v>
      </c>
      <c r="G87" s="836"/>
      <c r="H87" s="836">
        <v>1</v>
      </c>
      <c r="I87" s="836"/>
      <c r="J87" s="495">
        <f>SUM(K87:S87)</f>
        <v>1285</v>
      </c>
      <c r="K87" s="836">
        <v>119</v>
      </c>
      <c r="L87" s="836">
        <v>5</v>
      </c>
      <c r="M87" s="836">
        <v>37</v>
      </c>
      <c r="N87" s="836">
        <v>1073</v>
      </c>
      <c r="O87" s="836">
        <v>39</v>
      </c>
      <c r="P87" s="1791">
        <v>3</v>
      </c>
      <c r="Q87" s="836">
        <v>9</v>
      </c>
      <c r="R87" s="836"/>
      <c r="S87" s="836"/>
    </row>
    <row r="88" spans="1:19" s="829" customFormat="1" ht="19.5" customHeight="1" thickBot="1">
      <c r="B88" s="1304"/>
      <c r="C88" s="830" t="s">
        <v>1046</v>
      </c>
      <c r="D88" s="821">
        <f t="shared" ref="D88:R88" si="28">(D85-D86)/D86*100</f>
        <v>41.908713692946058</v>
      </c>
      <c r="E88" s="821" t="e">
        <f t="shared" si="28"/>
        <v>#DIV/0!</v>
      </c>
      <c r="F88" s="821">
        <f t="shared" si="28"/>
        <v>0</v>
      </c>
      <c r="G88" s="821" t="e">
        <f t="shared" si="28"/>
        <v>#DIV/0!</v>
      </c>
      <c r="H88" s="821">
        <f t="shared" si="28"/>
        <v>0</v>
      </c>
      <c r="I88" s="821" t="e">
        <f t="shared" si="28"/>
        <v>#DIV/0!</v>
      </c>
      <c r="J88" s="821">
        <f t="shared" si="28"/>
        <v>41.933570581257413</v>
      </c>
      <c r="K88" s="821">
        <f t="shared" si="28"/>
        <v>-19.230769230769234</v>
      </c>
      <c r="L88" s="821">
        <f t="shared" si="28"/>
        <v>-100</v>
      </c>
      <c r="M88" s="821">
        <f t="shared" si="28"/>
        <v>1730</v>
      </c>
      <c r="N88" s="821">
        <f t="shared" si="28"/>
        <v>32</v>
      </c>
      <c r="O88" s="821">
        <f t="shared" si="28"/>
        <v>138.46153846153845</v>
      </c>
      <c r="P88" s="1787" t="e">
        <f t="shared" si="28"/>
        <v>#DIV/0!</v>
      </c>
      <c r="Q88" s="821">
        <f t="shared" si="28"/>
        <v>116.66666666666667</v>
      </c>
      <c r="R88" s="821" t="e">
        <f t="shared" si="28"/>
        <v>#DIV/0!</v>
      </c>
      <c r="S88" s="821" t="e">
        <f t="shared" ref="S88" si="29">(S85-S86)/S86*100</f>
        <v>#DIV/0!</v>
      </c>
    </row>
    <row r="89" spans="1:19" s="829" customFormat="1" ht="19.5" customHeight="1">
      <c r="A89" s="829">
        <v>21</v>
      </c>
      <c r="B89" s="1285" t="s">
        <v>903</v>
      </c>
      <c r="C89" s="822">
        <v>2016</v>
      </c>
      <c r="D89" s="833">
        <v>4206</v>
      </c>
      <c r="E89" s="834">
        <v>0</v>
      </c>
      <c r="F89" s="834">
        <v>1</v>
      </c>
      <c r="G89" s="834">
        <v>0</v>
      </c>
      <c r="H89" s="834">
        <v>0</v>
      </c>
      <c r="I89" s="834">
        <v>1</v>
      </c>
      <c r="J89" s="834">
        <v>4205</v>
      </c>
      <c r="K89" s="834">
        <v>65</v>
      </c>
      <c r="L89" s="834">
        <v>0</v>
      </c>
      <c r="M89" s="834">
        <v>220</v>
      </c>
      <c r="N89" s="834">
        <v>3721</v>
      </c>
      <c r="O89" s="834">
        <v>20</v>
      </c>
      <c r="P89" s="1790">
        <v>0</v>
      </c>
      <c r="Q89" s="834">
        <v>0</v>
      </c>
      <c r="R89" s="834">
        <v>0</v>
      </c>
      <c r="S89" s="835">
        <v>179</v>
      </c>
    </row>
    <row r="90" spans="1:19" s="801" customFormat="1" ht="19.5" customHeight="1">
      <c r="B90" s="1286"/>
      <c r="C90" s="797">
        <v>2015</v>
      </c>
      <c r="D90" s="817">
        <f>SUM(E90,F90,J90)</f>
        <v>2770</v>
      </c>
      <c r="E90" s="495"/>
      <c r="F90" s="495">
        <f>SUM(G90:I90)</f>
        <v>4</v>
      </c>
      <c r="G90" s="495">
        <v>2</v>
      </c>
      <c r="H90" s="495">
        <v>2</v>
      </c>
      <c r="I90" s="495"/>
      <c r="J90" s="495">
        <f>SUM(K90:S90)</f>
        <v>2766</v>
      </c>
      <c r="K90" s="495">
        <v>235</v>
      </c>
      <c r="L90" s="495"/>
      <c r="M90" s="495">
        <v>256</v>
      </c>
      <c r="N90" s="495">
        <v>2158</v>
      </c>
      <c r="O90" s="495">
        <v>52</v>
      </c>
      <c r="P90" s="1785"/>
      <c r="Q90" s="495">
        <v>2</v>
      </c>
      <c r="R90" s="495"/>
      <c r="S90" s="495">
        <v>63</v>
      </c>
    </row>
    <row r="91" spans="1:19" s="801" customFormat="1" ht="19.5" customHeight="1">
      <c r="B91" s="1286"/>
      <c r="C91" s="541">
        <v>2014</v>
      </c>
      <c r="D91" s="817">
        <f>SUM(E91,F91,J91)</f>
        <v>1300</v>
      </c>
      <c r="E91" s="836"/>
      <c r="F91" s="495">
        <f>SUM(G91:I91)</f>
        <v>5</v>
      </c>
      <c r="G91" s="836">
        <v>3</v>
      </c>
      <c r="H91" s="836">
        <v>2</v>
      </c>
      <c r="I91" s="836"/>
      <c r="J91" s="495">
        <f>SUM(K91:S91)</f>
        <v>1295</v>
      </c>
      <c r="K91" s="836">
        <v>30</v>
      </c>
      <c r="L91" s="836"/>
      <c r="M91" s="836">
        <v>240</v>
      </c>
      <c r="N91" s="836">
        <v>1000</v>
      </c>
      <c r="O91" s="836">
        <v>20</v>
      </c>
      <c r="P91" s="1791"/>
      <c r="Q91" s="836">
        <v>2</v>
      </c>
      <c r="R91" s="836">
        <v>3</v>
      </c>
      <c r="S91" s="836"/>
    </row>
    <row r="92" spans="1:19" s="829" customFormat="1" ht="19.5" customHeight="1" thickBot="1">
      <c r="B92" s="1287"/>
      <c r="C92" s="837" t="s">
        <v>1046</v>
      </c>
      <c r="D92" s="821">
        <f t="shared" ref="D92:S92" si="30">(D89-D91)/D91*100</f>
        <v>223.53846153846155</v>
      </c>
      <c r="E92" s="821" t="e">
        <f t="shared" si="30"/>
        <v>#DIV/0!</v>
      </c>
      <c r="F92" s="821">
        <f t="shared" si="30"/>
        <v>-80</v>
      </c>
      <c r="G92" s="821">
        <f t="shared" si="30"/>
        <v>-100</v>
      </c>
      <c r="H92" s="821">
        <f t="shared" si="30"/>
        <v>-100</v>
      </c>
      <c r="I92" s="821" t="e">
        <f t="shared" si="30"/>
        <v>#DIV/0!</v>
      </c>
      <c r="J92" s="821">
        <f t="shared" si="30"/>
        <v>224.71042471042472</v>
      </c>
      <c r="K92" s="821">
        <f t="shared" si="30"/>
        <v>116.66666666666667</v>
      </c>
      <c r="L92" s="821" t="e">
        <f t="shared" si="30"/>
        <v>#DIV/0!</v>
      </c>
      <c r="M92" s="821">
        <f t="shared" si="30"/>
        <v>-8.3333333333333321</v>
      </c>
      <c r="N92" s="821">
        <f t="shared" si="30"/>
        <v>272.10000000000002</v>
      </c>
      <c r="O92" s="821">
        <f t="shared" si="30"/>
        <v>0</v>
      </c>
      <c r="P92" s="1787" t="e">
        <f t="shared" si="30"/>
        <v>#DIV/0!</v>
      </c>
      <c r="Q92" s="821">
        <f t="shared" si="30"/>
        <v>-100</v>
      </c>
      <c r="R92" s="821">
        <f t="shared" si="30"/>
        <v>-100</v>
      </c>
      <c r="S92" s="841" t="e">
        <f t="shared" si="30"/>
        <v>#DIV/0!</v>
      </c>
    </row>
    <row r="93" spans="1:19" s="829" customFormat="1" ht="19.5" customHeight="1">
      <c r="A93" s="829">
        <v>22</v>
      </c>
      <c r="B93" s="1303" t="s">
        <v>904</v>
      </c>
      <c r="C93" s="822">
        <v>2016</v>
      </c>
      <c r="D93" s="833">
        <f>SUM(E93,F93,J93)</f>
        <v>2113</v>
      </c>
      <c r="E93" s="834"/>
      <c r="F93" s="834">
        <v>7</v>
      </c>
      <c r="G93" s="834">
        <v>5</v>
      </c>
      <c r="H93" s="834"/>
      <c r="I93" s="834">
        <v>2</v>
      </c>
      <c r="J93" s="834">
        <f>SUM(K93:S93)</f>
        <v>2106</v>
      </c>
      <c r="K93" s="834">
        <v>73</v>
      </c>
      <c r="L93" s="834"/>
      <c r="M93" s="834">
        <v>315</v>
      </c>
      <c r="N93" s="834">
        <v>1634</v>
      </c>
      <c r="O93" s="834">
        <v>12</v>
      </c>
      <c r="P93" s="1790">
        <v>5</v>
      </c>
      <c r="Q93" s="834">
        <v>15</v>
      </c>
      <c r="R93" s="834"/>
      <c r="S93" s="835">
        <v>52</v>
      </c>
    </row>
    <row r="94" spans="1:19" s="801" customFormat="1" ht="19.5" customHeight="1">
      <c r="B94" s="1286"/>
      <c r="C94" s="797">
        <v>2015</v>
      </c>
      <c r="D94" s="817">
        <f>SUM(E94,F94,J94)</f>
        <v>1797</v>
      </c>
      <c r="E94" s="495"/>
      <c r="F94" s="495">
        <f>SUM(G94:I94)</f>
        <v>0</v>
      </c>
      <c r="G94" s="495"/>
      <c r="H94" s="495"/>
      <c r="I94" s="495"/>
      <c r="J94" s="495">
        <f>SUM(K94:S94)</f>
        <v>1797</v>
      </c>
      <c r="K94" s="495">
        <v>68</v>
      </c>
      <c r="L94" s="495"/>
      <c r="M94" s="495">
        <v>301</v>
      </c>
      <c r="N94" s="495">
        <v>1372</v>
      </c>
      <c r="O94" s="495">
        <v>11</v>
      </c>
      <c r="P94" s="1785"/>
      <c r="Q94" s="495"/>
      <c r="R94" s="495"/>
      <c r="S94" s="495">
        <v>45</v>
      </c>
    </row>
    <row r="95" spans="1:19" s="801" customFormat="1" ht="19.5" customHeight="1">
      <c r="B95" s="1286"/>
      <c r="C95" s="541">
        <v>2014</v>
      </c>
      <c r="D95" s="817">
        <f>SUM(E95,F95,J95)</f>
        <v>2385</v>
      </c>
      <c r="E95" s="836"/>
      <c r="F95" s="495">
        <f>SUM(G95:I95)</f>
        <v>0</v>
      </c>
      <c r="G95" s="836"/>
      <c r="H95" s="836"/>
      <c r="I95" s="836"/>
      <c r="J95" s="495">
        <f>SUM(K95:S95)</f>
        <v>2385</v>
      </c>
      <c r="K95" s="836">
        <v>123</v>
      </c>
      <c r="L95" s="836"/>
      <c r="M95" s="836">
        <v>504</v>
      </c>
      <c r="N95" s="836">
        <v>1717</v>
      </c>
      <c r="O95" s="836">
        <v>30</v>
      </c>
      <c r="P95" s="1791"/>
      <c r="Q95" s="836">
        <v>1</v>
      </c>
      <c r="R95" s="836"/>
      <c r="S95" s="836">
        <v>10</v>
      </c>
    </row>
    <row r="96" spans="1:19" s="829" customFormat="1" ht="19.5" customHeight="1" thickBot="1">
      <c r="B96" s="1304"/>
      <c r="C96" s="830" t="s">
        <v>1046</v>
      </c>
      <c r="D96" s="821">
        <f>(D93-D94)/D94*100</f>
        <v>17.584863661658321</v>
      </c>
      <c r="E96" s="821" t="e">
        <f t="shared" ref="E96:S96" si="31">(E93-E94)/E94*100</f>
        <v>#DIV/0!</v>
      </c>
      <c r="F96" s="821" t="e">
        <f t="shared" si="31"/>
        <v>#DIV/0!</v>
      </c>
      <c r="G96" s="821" t="e">
        <f t="shared" si="31"/>
        <v>#DIV/0!</v>
      </c>
      <c r="H96" s="821" t="e">
        <f t="shared" si="31"/>
        <v>#DIV/0!</v>
      </c>
      <c r="I96" s="821" t="e">
        <f t="shared" si="31"/>
        <v>#DIV/0!</v>
      </c>
      <c r="J96" s="821">
        <f t="shared" si="31"/>
        <v>17.195325542570952</v>
      </c>
      <c r="K96" s="821">
        <f t="shared" si="31"/>
        <v>7.3529411764705888</v>
      </c>
      <c r="L96" s="821" t="e">
        <f t="shared" si="31"/>
        <v>#DIV/0!</v>
      </c>
      <c r="M96" s="821">
        <f t="shared" si="31"/>
        <v>4.6511627906976747</v>
      </c>
      <c r="N96" s="821">
        <f t="shared" si="31"/>
        <v>19.096209912536445</v>
      </c>
      <c r="O96" s="821">
        <f t="shared" si="31"/>
        <v>9.0909090909090917</v>
      </c>
      <c r="P96" s="1787" t="e">
        <f t="shared" si="31"/>
        <v>#DIV/0!</v>
      </c>
      <c r="Q96" s="821" t="e">
        <f t="shared" si="31"/>
        <v>#DIV/0!</v>
      </c>
      <c r="R96" s="821" t="e">
        <f t="shared" si="31"/>
        <v>#DIV/0!</v>
      </c>
      <c r="S96" s="821">
        <f t="shared" si="31"/>
        <v>15.555555555555555</v>
      </c>
    </row>
    <row r="97" spans="1:19" s="829" customFormat="1" ht="19.5" customHeight="1">
      <c r="A97" s="829">
        <v>23</v>
      </c>
      <c r="B97" s="1285" t="s">
        <v>664</v>
      </c>
      <c r="C97" s="822">
        <v>2016</v>
      </c>
      <c r="D97" s="833">
        <v>6553</v>
      </c>
      <c r="E97" s="834">
        <v>0</v>
      </c>
      <c r="F97" s="834">
        <v>0</v>
      </c>
      <c r="G97" s="839">
        <v>0</v>
      </c>
      <c r="H97" s="839">
        <v>0</v>
      </c>
      <c r="I97" s="839">
        <v>0</v>
      </c>
      <c r="J97" s="834">
        <v>6553</v>
      </c>
      <c r="K97" s="834">
        <v>459</v>
      </c>
      <c r="L97" s="834">
        <v>0</v>
      </c>
      <c r="M97" s="834">
        <v>167</v>
      </c>
      <c r="N97" s="834">
        <v>5851</v>
      </c>
      <c r="O97" s="834">
        <v>9</v>
      </c>
      <c r="P97" s="1790">
        <v>0</v>
      </c>
      <c r="Q97" s="834">
        <v>63</v>
      </c>
      <c r="R97" s="834">
        <v>0</v>
      </c>
      <c r="S97" s="835">
        <v>4</v>
      </c>
    </row>
    <row r="98" spans="1:19" s="801" customFormat="1" ht="19.5" customHeight="1">
      <c r="B98" s="1286"/>
      <c r="C98" s="797">
        <v>2015</v>
      </c>
      <c r="D98" s="817">
        <f>SUM(E98,F98,J98)</f>
        <v>5744</v>
      </c>
      <c r="E98" s="495"/>
      <c r="F98" s="495">
        <f>SUM(G98:I98)</f>
        <v>13</v>
      </c>
      <c r="G98" s="495">
        <v>11</v>
      </c>
      <c r="H98" s="495"/>
      <c r="I98" s="495">
        <v>2</v>
      </c>
      <c r="J98" s="495">
        <f>SUM(K98:S98)</f>
        <v>5731</v>
      </c>
      <c r="K98" s="495">
        <v>493</v>
      </c>
      <c r="L98" s="495"/>
      <c r="M98" s="495">
        <v>107</v>
      </c>
      <c r="N98" s="495">
        <v>5063</v>
      </c>
      <c r="O98" s="495">
        <v>11</v>
      </c>
      <c r="P98" s="1785"/>
      <c r="Q98" s="495">
        <v>23</v>
      </c>
      <c r="R98" s="495"/>
      <c r="S98" s="495">
        <v>34</v>
      </c>
    </row>
    <row r="99" spans="1:19" s="801" customFormat="1" ht="19.5" customHeight="1">
      <c r="B99" s="1286"/>
      <c r="C99" s="541">
        <v>2014</v>
      </c>
      <c r="D99" s="817">
        <f>SUM(E99,F99,J99)</f>
        <v>4571</v>
      </c>
      <c r="E99" s="836"/>
      <c r="F99" s="495">
        <f>SUM(G99:I99)</f>
        <v>25</v>
      </c>
      <c r="G99" s="836">
        <v>5</v>
      </c>
      <c r="H99" s="836"/>
      <c r="I99" s="836">
        <v>20</v>
      </c>
      <c r="J99" s="495">
        <f>SUM(K99:S99)</f>
        <v>4546</v>
      </c>
      <c r="K99" s="836">
        <v>365</v>
      </c>
      <c r="L99" s="836"/>
      <c r="M99" s="836">
        <v>161</v>
      </c>
      <c r="N99" s="836">
        <v>3731</v>
      </c>
      <c r="O99" s="836">
        <v>137</v>
      </c>
      <c r="P99" s="1791">
        <v>2</v>
      </c>
      <c r="Q99" s="836">
        <v>54</v>
      </c>
      <c r="R99" s="836">
        <v>1</v>
      </c>
      <c r="S99" s="836">
        <v>95</v>
      </c>
    </row>
    <row r="100" spans="1:19" s="829" customFormat="1" ht="19.5" customHeight="1" thickBot="1">
      <c r="B100" s="1287"/>
      <c r="C100" s="837" t="s">
        <v>1046</v>
      </c>
      <c r="D100" s="821">
        <f>(D97-D98)/D98*100</f>
        <v>14.084261838440112</v>
      </c>
      <c r="E100" s="821" t="e">
        <f t="shared" ref="E100:S100" si="32">(E97-E98)/E98*100</f>
        <v>#DIV/0!</v>
      </c>
      <c r="F100" s="821">
        <f t="shared" si="32"/>
        <v>-100</v>
      </c>
      <c r="G100" s="821">
        <f t="shared" si="32"/>
        <v>-100</v>
      </c>
      <c r="H100" s="821" t="e">
        <f t="shared" si="32"/>
        <v>#DIV/0!</v>
      </c>
      <c r="I100" s="821">
        <f t="shared" si="32"/>
        <v>-100</v>
      </c>
      <c r="J100" s="821">
        <f t="shared" si="32"/>
        <v>14.343046588727971</v>
      </c>
      <c r="K100" s="821">
        <f t="shared" si="32"/>
        <v>-6.8965517241379306</v>
      </c>
      <c r="L100" s="821" t="e">
        <f t="shared" si="32"/>
        <v>#DIV/0!</v>
      </c>
      <c r="M100" s="821">
        <f t="shared" si="32"/>
        <v>56.074766355140184</v>
      </c>
      <c r="N100" s="821">
        <f t="shared" si="32"/>
        <v>15.563894923958127</v>
      </c>
      <c r="O100" s="821">
        <f t="shared" si="32"/>
        <v>-18.181818181818183</v>
      </c>
      <c r="P100" s="1787" t="e">
        <f t="shared" si="32"/>
        <v>#DIV/0!</v>
      </c>
      <c r="Q100" s="821">
        <f t="shared" si="32"/>
        <v>173.91304347826087</v>
      </c>
      <c r="R100" s="821" t="e">
        <f t="shared" si="32"/>
        <v>#DIV/0!</v>
      </c>
      <c r="S100" s="821">
        <f t="shared" si="32"/>
        <v>-88.235294117647058</v>
      </c>
    </row>
    <row r="101" spans="1:19" s="829" customFormat="1" ht="19.5" customHeight="1">
      <c r="A101" s="829">
        <v>24</v>
      </c>
      <c r="B101" s="1303" t="s">
        <v>615</v>
      </c>
      <c r="C101" s="822">
        <v>2016</v>
      </c>
      <c r="D101" s="833">
        <v>1915</v>
      </c>
      <c r="E101" s="834"/>
      <c r="F101" s="834">
        <v>110</v>
      </c>
      <c r="G101" s="834"/>
      <c r="H101" s="834"/>
      <c r="I101" s="834">
        <v>110</v>
      </c>
      <c r="J101" s="834">
        <v>1805</v>
      </c>
      <c r="K101" s="834">
        <v>64</v>
      </c>
      <c r="L101" s="834"/>
      <c r="M101" s="834">
        <v>204</v>
      </c>
      <c r="N101" s="834">
        <v>1358</v>
      </c>
      <c r="O101" s="834">
        <v>14</v>
      </c>
      <c r="P101" s="1790"/>
      <c r="Q101" s="834">
        <v>24</v>
      </c>
      <c r="R101" s="834">
        <v>19</v>
      </c>
      <c r="S101" s="835">
        <v>122</v>
      </c>
    </row>
    <row r="102" spans="1:19" s="829" customFormat="1" ht="19.5" customHeight="1">
      <c r="B102" s="1286"/>
      <c r="C102" s="797">
        <v>2015</v>
      </c>
      <c r="D102" s="817">
        <v>1254</v>
      </c>
      <c r="E102" s="495"/>
      <c r="F102" s="495">
        <v>80</v>
      </c>
      <c r="G102" s="495"/>
      <c r="H102" s="495"/>
      <c r="I102" s="495">
        <v>80</v>
      </c>
      <c r="J102" s="495">
        <v>1174</v>
      </c>
      <c r="K102" s="495">
        <v>50</v>
      </c>
      <c r="L102" s="495"/>
      <c r="M102" s="495">
        <v>180</v>
      </c>
      <c r="N102" s="495">
        <v>800</v>
      </c>
      <c r="O102" s="495">
        <v>5</v>
      </c>
      <c r="P102" s="1785"/>
      <c r="Q102" s="495">
        <v>10</v>
      </c>
      <c r="R102" s="495">
        <v>15</v>
      </c>
      <c r="S102" s="495">
        <v>114</v>
      </c>
    </row>
    <row r="103" spans="1:19" s="801" customFormat="1" ht="19.5" customHeight="1">
      <c r="B103" s="1286"/>
      <c r="C103" s="541">
        <v>2014</v>
      </c>
      <c r="D103" s="817">
        <v>1710</v>
      </c>
      <c r="E103" s="836"/>
      <c r="F103" s="495">
        <v>67</v>
      </c>
      <c r="G103" s="836"/>
      <c r="H103" s="836"/>
      <c r="I103" s="836">
        <v>67</v>
      </c>
      <c r="J103" s="495">
        <v>1643</v>
      </c>
      <c r="K103" s="836">
        <v>211</v>
      </c>
      <c r="L103" s="836"/>
      <c r="M103" s="836">
        <v>411</v>
      </c>
      <c r="N103" s="836">
        <v>846</v>
      </c>
      <c r="O103" s="836"/>
      <c r="P103" s="1791"/>
      <c r="Q103" s="836"/>
      <c r="R103" s="836"/>
      <c r="S103" s="836">
        <v>175</v>
      </c>
    </row>
    <row r="104" spans="1:19" s="801" customFormat="1" ht="19.5" customHeight="1" thickBot="1">
      <c r="B104" s="1304"/>
      <c r="C104" s="830" t="s">
        <v>1046</v>
      </c>
      <c r="D104" s="821">
        <f>(D101-D102)/D102*100</f>
        <v>52.711323763955342</v>
      </c>
      <c r="E104" s="821" t="e">
        <f t="shared" ref="E104:S104" si="33">(E101-E102)/E102*100</f>
        <v>#DIV/0!</v>
      </c>
      <c r="F104" s="821">
        <f t="shared" si="33"/>
        <v>37.5</v>
      </c>
      <c r="G104" s="821" t="e">
        <f t="shared" si="33"/>
        <v>#DIV/0!</v>
      </c>
      <c r="H104" s="821" t="e">
        <f t="shared" si="33"/>
        <v>#DIV/0!</v>
      </c>
      <c r="I104" s="821">
        <f t="shared" si="33"/>
        <v>37.5</v>
      </c>
      <c r="J104" s="821">
        <f t="shared" si="33"/>
        <v>53.747870528109033</v>
      </c>
      <c r="K104" s="821">
        <f t="shared" si="33"/>
        <v>28.000000000000004</v>
      </c>
      <c r="L104" s="821" t="e">
        <f t="shared" si="33"/>
        <v>#DIV/0!</v>
      </c>
      <c r="M104" s="821">
        <f t="shared" si="33"/>
        <v>13.333333333333334</v>
      </c>
      <c r="N104" s="821">
        <f t="shared" si="33"/>
        <v>69.75</v>
      </c>
      <c r="O104" s="821">
        <f t="shared" si="33"/>
        <v>180</v>
      </c>
      <c r="P104" s="1787" t="e">
        <f t="shared" si="33"/>
        <v>#DIV/0!</v>
      </c>
      <c r="Q104" s="821">
        <f t="shared" si="33"/>
        <v>140</v>
      </c>
      <c r="R104" s="821">
        <f t="shared" si="33"/>
        <v>26.666666666666668</v>
      </c>
      <c r="S104" s="821">
        <f t="shared" si="33"/>
        <v>7.0175438596491224</v>
      </c>
    </row>
    <row r="105" spans="1:19" s="801" customFormat="1" ht="19.5" customHeight="1">
      <c r="A105" s="801">
        <v>25</v>
      </c>
      <c r="B105" s="1285" t="s">
        <v>616</v>
      </c>
      <c r="C105" s="822">
        <v>2016</v>
      </c>
      <c r="D105" s="551">
        <v>654</v>
      </c>
      <c r="E105" s="842">
        <v>0</v>
      </c>
      <c r="F105" s="843">
        <v>3</v>
      </c>
      <c r="G105" s="842">
        <v>0</v>
      </c>
      <c r="H105" s="842">
        <v>0</v>
      </c>
      <c r="I105" s="843">
        <v>3</v>
      </c>
      <c r="J105" s="843">
        <v>651</v>
      </c>
      <c r="K105" s="842">
        <v>50</v>
      </c>
      <c r="L105" s="842">
        <v>0</v>
      </c>
      <c r="M105" s="842">
        <v>122</v>
      </c>
      <c r="N105" s="842">
        <v>433</v>
      </c>
      <c r="O105" s="842">
        <v>9</v>
      </c>
      <c r="P105" s="1793">
        <v>0</v>
      </c>
      <c r="Q105" s="842">
        <v>24</v>
      </c>
      <c r="R105" s="842">
        <v>0</v>
      </c>
      <c r="S105" s="844">
        <v>13</v>
      </c>
    </row>
    <row r="106" spans="1:19" ht="19.5" customHeight="1">
      <c r="B106" s="1286"/>
      <c r="C106" s="797">
        <v>2015</v>
      </c>
      <c r="D106" s="817">
        <f>SUM(E106,F106,J106)</f>
        <v>538</v>
      </c>
      <c r="E106" s="495"/>
      <c r="F106" s="495">
        <f>SUM(G106:I106)</f>
        <v>2</v>
      </c>
      <c r="G106" s="495"/>
      <c r="H106" s="495"/>
      <c r="I106" s="495">
        <v>2</v>
      </c>
      <c r="J106" s="495">
        <f>SUM(K106:S106)</f>
        <v>536</v>
      </c>
      <c r="K106" s="495">
        <v>14</v>
      </c>
      <c r="L106" s="495"/>
      <c r="M106" s="495">
        <v>108</v>
      </c>
      <c r="N106" s="495">
        <v>393</v>
      </c>
      <c r="O106" s="495">
        <v>8</v>
      </c>
      <c r="P106" s="1785"/>
      <c r="Q106" s="495"/>
      <c r="R106" s="495"/>
      <c r="S106" s="495">
        <v>13</v>
      </c>
    </row>
    <row r="107" spans="1:19" ht="19.5" customHeight="1">
      <c r="B107" s="1286"/>
      <c r="C107" s="541">
        <v>2014</v>
      </c>
      <c r="D107" s="817">
        <f>SUM(E107,F107,J107)</f>
        <v>522</v>
      </c>
      <c r="E107" s="836"/>
      <c r="F107" s="495">
        <f>SUM(G107:I107)</f>
        <v>2</v>
      </c>
      <c r="G107" s="836"/>
      <c r="H107" s="836"/>
      <c r="I107" s="836">
        <v>2</v>
      </c>
      <c r="J107" s="495">
        <f>SUM(K107:S107)</f>
        <v>520</v>
      </c>
      <c r="K107" s="836">
        <v>15</v>
      </c>
      <c r="L107" s="836"/>
      <c r="M107" s="836">
        <v>117</v>
      </c>
      <c r="N107" s="836">
        <v>360</v>
      </c>
      <c r="O107" s="836">
        <v>10</v>
      </c>
      <c r="P107" s="1791"/>
      <c r="Q107" s="836"/>
      <c r="R107" s="836"/>
      <c r="S107" s="836">
        <v>18</v>
      </c>
    </row>
    <row r="108" spans="1:19" ht="19.5" customHeight="1" thickBot="1">
      <c r="B108" s="1287"/>
      <c r="C108" s="837" t="s">
        <v>1046</v>
      </c>
      <c r="D108" s="821">
        <f>(D105-D106)/D106*100</f>
        <v>21.561338289962826</v>
      </c>
      <c r="E108" s="821" t="e">
        <f t="shared" ref="E108:S108" si="34">(E105-E106)/E106*100</f>
        <v>#DIV/0!</v>
      </c>
      <c r="F108" s="821">
        <f t="shared" si="34"/>
        <v>50</v>
      </c>
      <c r="G108" s="821" t="e">
        <f t="shared" si="34"/>
        <v>#DIV/0!</v>
      </c>
      <c r="H108" s="821" t="e">
        <f t="shared" si="34"/>
        <v>#DIV/0!</v>
      </c>
      <c r="I108" s="821">
        <f t="shared" si="34"/>
        <v>50</v>
      </c>
      <c r="J108" s="821">
        <f t="shared" si="34"/>
        <v>21.455223880597014</v>
      </c>
      <c r="K108" s="821">
        <f t="shared" si="34"/>
        <v>257.14285714285717</v>
      </c>
      <c r="L108" s="821" t="e">
        <f t="shared" si="34"/>
        <v>#DIV/0!</v>
      </c>
      <c r="M108" s="821">
        <f t="shared" si="34"/>
        <v>12.962962962962962</v>
      </c>
      <c r="N108" s="821">
        <f t="shared" si="34"/>
        <v>10.178117048346055</v>
      </c>
      <c r="O108" s="821">
        <f t="shared" si="34"/>
        <v>12.5</v>
      </c>
      <c r="P108" s="1787" t="e">
        <f t="shared" si="34"/>
        <v>#DIV/0!</v>
      </c>
      <c r="Q108" s="821" t="e">
        <f t="shared" si="34"/>
        <v>#DIV/0!</v>
      </c>
      <c r="R108" s="821" t="e">
        <f t="shared" si="34"/>
        <v>#DIV/0!</v>
      </c>
      <c r="S108" s="821">
        <f t="shared" si="34"/>
        <v>0</v>
      </c>
    </row>
    <row r="109" spans="1:19">
      <c r="B109" s="846"/>
      <c r="C109" s="846"/>
      <c r="D109" s="846"/>
      <c r="E109" s="846"/>
      <c r="F109" s="846"/>
      <c r="G109" s="846"/>
      <c r="H109" s="846"/>
      <c r="I109" s="846"/>
      <c r="J109" s="846"/>
      <c r="K109" s="846"/>
      <c r="L109" s="846"/>
      <c r="M109" s="846"/>
      <c r="N109" s="846"/>
      <c r="O109" s="846"/>
      <c r="P109" s="1794"/>
      <c r="Q109" s="846"/>
      <c r="R109" s="846"/>
      <c r="S109" s="846"/>
    </row>
    <row r="110" spans="1:19">
      <c r="B110" s="846"/>
      <c r="C110" s="846"/>
      <c r="D110" s="846"/>
      <c r="E110" s="846"/>
      <c r="F110" s="846"/>
      <c r="G110" s="846"/>
      <c r="H110" s="846"/>
      <c r="I110" s="846"/>
      <c r="J110" s="846"/>
      <c r="K110" s="846"/>
      <c r="L110" s="846"/>
      <c r="M110" s="846"/>
      <c r="N110" s="846"/>
      <c r="O110" s="846"/>
      <c r="P110" s="1794"/>
      <c r="Q110" s="846"/>
      <c r="R110" s="846"/>
      <c r="S110" s="846"/>
    </row>
    <row r="111" spans="1:19">
      <c r="J111" s="845"/>
    </row>
    <row r="112" spans="1:19">
      <c r="J112" s="845"/>
    </row>
    <row r="113" spans="10:16">
      <c r="J113" s="845"/>
    </row>
    <row r="114" spans="10:16">
      <c r="J114" s="845"/>
    </row>
    <row r="115" spans="10:16" s="848" customFormat="1">
      <c r="J115" s="847"/>
      <c r="P115" s="1796"/>
    </row>
  </sheetData>
  <sheetProtection formatCells="0" formatColumns="0" formatRows="0" insertColumns="0" insertRows="0" insertHyperlinks="0" deleteColumns="0" deleteRows="0" sort="0" autoFilter="0" pivotTables="0"/>
  <mergeCells count="36">
    <mergeCell ref="V7:V8"/>
    <mergeCell ref="X10:Z10"/>
    <mergeCell ref="V13:AB14"/>
    <mergeCell ref="B89:B92"/>
    <mergeCell ref="B93:B96"/>
    <mergeCell ref="B21:B24"/>
    <mergeCell ref="B25:B28"/>
    <mergeCell ref="B29:B32"/>
    <mergeCell ref="B33:B36"/>
    <mergeCell ref="B37:B40"/>
    <mergeCell ref="B41:B44"/>
    <mergeCell ref="B45:B48"/>
    <mergeCell ref="B49:B52"/>
    <mergeCell ref="B97:B100"/>
    <mergeCell ref="B101:B104"/>
    <mergeCell ref="B69:B72"/>
    <mergeCell ref="B73:B76"/>
    <mergeCell ref="B77:B80"/>
    <mergeCell ref="B81:B84"/>
    <mergeCell ref="B85:B88"/>
    <mergeCell ref="B105:B108"/>
    <mergeCell ref="B1:H1"/>
    <mergeCell ref="D3:D4"/>
    <mergeCell ref="B2:J2"/>
    <mergeCell ref="B3:C4"/>
    <mergeCell ref="E3:E4"/>
    <mergeCell ref="F3:I3"/>
    <mergeCell ref="J3:S3"/>
    <mergeCell ref="B5:B8"/>
    <mergeCell ref="B9:B12"/>
    <mergeCell ref="B13:B16"/>
    <mergeCell ref="B17:B20"/>
    <mergeCell ref="B53:B56"/>
    <mergeCell ref="B57:B60"/>
    <mergeCell ref="B61:B64"/>
    <mergeCell ref="B65:B68"/>
  </mergeCells>
  <phoneticPr fontId="15" type="noConversion"/>
  <pageMargins left="0.19685039370078741" right="0.19685039370078741" top="0.98425196850393704" bottom="0.86614173228346458" header="0.51181102362204722" footer="0.51181102362204722"/>
  <pageSetup paperSize="9" scale="55" orientation="portrait" r:id="rId1"/>
  <headerFooter alignWithMargins="0"/>
  <rowBreaks count="1" manualBreakCount="1">
    <brk id="77" min="1" max="18" man="1"/>
  </rowBreaks>
  <colBreaks count="1" manualBreakCount="1">
    <brk id="19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04"/>
  <sheetViews>
    <sheetView view="pageBreakPreview" zoomScaleNormal="100" zoomScaleSheetLayoutView="100" workbookViewId="0">
      <pane ySplit="4" topLeftCell="A92" activePane="bottomLeft" state="frozen"/>
      <selection activeCell="F1048544" sqref="F1048544"/>
      <selection pane="bottomLeft" sqref="A1:XFD1048576"/>
    </sheetView>
  </sheetViews>
  <sheetFormatPr defaultRowHeight="13.5"/>
  <cols>
    <col min="1" max="1" width="3.77734375" style="765" customWidth="1"/>
    <col min="2" max="2" width="3.88671875" style="765" customWidth="1"/>
    <col min="3" max="3" width="6.33203125" style="765" customWidth="1"/>
    <col min="4" max="4" width="6.77734375" style="765" customWidth="1"/>
    <col min="5" max="5" width="5.21875" style="765" customWidth="1"/>
    <col min="6" max="6" width="8.6640625" style="765" customWidth="1"/>
    <col min="7" max="7" width="6.77734375" style="765" customWidth="1"/>
    <col min="8" max="8" width="4.44140625" style="765" customWidth="1"/>
    <col min="9" max="9" width="6.33203125" style="765" customWidth="1"/>
    <col min="10" max="10" width="8.77734375" style="765" customWidth="1"/>
    <col min="11" max="11" width="8.6640625" style="765" customWidth="1"/>
    <col min="12" max="12" width="4.77734375" style="765" customWidth="1"/>
    <col min="13" max="13" width="6.6640625" style="765" customWidth="1"/>
    <col min="14" max="14" width="7.5546875" style="765" customWidth="1"/>
    <col min="15" max="15" width="5.5546875" style="765" customWidth="1"/>
    <col min="16" max="16" width="6.109375" style="765" customWidth="1"/>
    <col min="17" max="17" width="7.5546875" style="765" customWidth="1"/>
    <col min="18" max="18" width="7.6640625" style="765" customWidth="1"/>
    <col min="19" max="19" width="8.6640625" style="765" customWidth="1"/>
    <col min="20" max="23" width="8.88671875" style="765"/>
    <col min="24" max="24" width="17.77734375" style="765" bestFit="1" customWidth="1"/>
    <col min="25" max="25" width="13.109375" style="765" bestFit="1" customWidth="1"/>
    <col min="26" max="16384" width="8.88671875" style="765"/>
  </cols>
  <sheetData>
    <row r="1" spans="1:39" s="729" customFormat="1" ht="28.5" customHeight="1">
      <c r="A1" s="725" t="s">
        <v>973</v>
      </c>
      <c r="B1" s="726"/>
      <c r="C1" s="727"/>
      <c r="D1" s="727"/>
      <c r="E1" s="727"/>
      <c r="F1" s="727"/>
      <c r="G1" s="727"/>
      <c r="H1" s="727"/>
      <c r="I1" s="728"/>
      <c r="J1" s="728"/>
      <c r="K1" s="728"/>
      <c r="L1" s="728"/>
      <c r="M1" s="728"/>
      <c r="N1" s="728"/>
      <c r="O1" s="728"/>
      <c r="P1" s="728"/>
      <c r="Q1" s="728"/>
      <c r="R1" s="728"/>
      <c r="S1" s="728"/>
    </row>
    <row r="2" spans="1:39" s="729" customFormat="1" ht="15.75" customHeight="1" thickBot="1">
      <c r="A2" s="730"/>
      <c r="B2" s="730"/>
      <c r="C2" s="730"/>
      <c r="D2" s="730"/>
      <c r="E2" s="730"/>
      <c r="F2" s="730"/>
      <c r="G2" s="730"/>
      <c r="H2" s="730"/>
      <c r="I2" s="731"/>
      <c r="J2" s="731"/>
      <c r="K2" s="731"/>
      <c r="L2" s="732"/>
      <c r="M2" s="733"/>
      <c r="N2" s="730"/>
      <c r="O2" s="730"/>
      <c r="P2" s="730"/>
      <c r="Q2" s="730"/>
      <c r="R2" s="730"/>
      <c r="S2" s="734" t="s">
        <v>974</v>
      </c>
    </row>
    <row r="3" spans="1:39" s="735" customFormat="1" ht="18.75" customHeight="1">
      <c r="A3" s="1325" t="s">
        <v>975</v>
      </c>
      <c r="B3" s="1326"/>
      <c r="C3" s="1327"/>
      <c r="D3" s="1331" t="s">
        <v>1</v>
      </c>
      <c r="E3" s="1331" t="s">
        <v>2</v>
      </c>
      <c r="F3" s="1322" t="s">
        <v>18</v>
      </c>
      <c r="G3" s="1323"/>
      <c r="H3" s="1323"/>
      <c r="I3" s="1341"/>
      <c r="J3" s="1322" t="s">
        <v>976</v>
      </c>
      <c r="K3" s="1323"/>
      <c r="L3" s="1323"/>
      <c r="M3" s="1323"/>
      <c r="N3" s="1323"/>
      <c r="O3" s="1323"/>
      <c r="P3" s="1323"/>
      <c r="Q3" s="1323"/>
      <c r="R3" s="1323"/>
      <c r="S3" s="1324"/>
    </row>
    <row r="4" spans="1:39" s="735" customFormat="1" ht="38.25" customHeight="1" thickBot="1">
      <c r="A4" s="1328"/>
      <c r="B4" s="1329"/>
      <c r="C4" s="1330"/>
      <c r="D4" s="1332"/>
      <c r="E4" s="1332"/>
      <c r="F4" s="736" t="s">
        <v>977</v>
      </c>
      <c r="G4" s="736" t="s">
        <v>978</v>
      </c>
      <c r="H4" s="736" t="s">
        <v>979</v>
      </c>
      <c r="I4" s="737" t="s">
        <v>980</v>
      </c>
      <c r="J4" s="736" t="s">
        <v>977</v>
      </c>
      <c r="K4" s="736" t="s">
        <v>981</v>
      </c>
      <c r="L4" s="737" t="s">
        <v>982</v>
      </c>
      <c r="M4" s="737" t="s">
        <v>983</v>
      </c>
      <c r="N4" s="738" t="s">
        <v>984</v>
      </c>
      <c r="O4" s="738" t="s">
        <v>985</v>
      </c>
      <c r="P4" s="738" t="s">
        <v>986</v>
      </c>
      <c r="Q4" s="738" t="s">
        <v>987</v>
      </c>
      <c r="R4" s="738" t="s">
        <v>988</v>
      </c>
      <c r="S4" s="739" t="s">
        <v>989</v>
      </c>
    </row>
    <row r="5" spans="1:39" s="735" customFormat="1" ht="20.25" customHeight="1" thickBot="1">
      <c r="A5" s="1339" t="s">
        <v>990</v>
      </c>
      <c r="B5" s="1340"/>
      <c r="C5" s="1340"/>
      <c r="D5" s="740">
        <f>D6+D10</f>
        <v>52557</v>
      </c>
      <c r="E5" s="740">
        <f>E6+E10</f>
        <v>17</v>
      </c>
      <c r="F5" s="740">
        <f>SUM(G5:I5)</f>
        <v>1673</v>
      </c>
      <c r="G5" s="741">
        <f>G6+G10</f>
        <v>30</v>
      </c>
      <c r="H5" s="741">
        <f>H6+H10</f>
        <v>11</v>
      </c>
      <c r="I5" s="741">
        <f>I6+I10</f>
        <v>1632</v>
      </c>
      <c r="J5" s="740">
        <f>SUM(K5:S5)</f>
        <v>50867</v>
      </c>
      <c r="K5" s="741">
        <f t="shared" ref="K5:S5" si="0">K6+K10</f>
        <v>2784</v>
      </c>
      <c r="L5" s="741">
        <f t="shared" si="0"/>
        <v>40</v>
      </c>
      <c r="M5" s="741">
        <f t="shared" si="0"/>
        <v>3768</v>
      </c>
      <c r="N5" s="741">
        <f t="shared" si="0"/>
        <v>42575</v>
      </c>
      <c r="O5" s="741">
        <f t="shared" si="0"/>
        <v>307</v>
      </c>
      <c r="P5" s="741">
        <f t="shared" si="0"/>
        <v>103</v>
      </c>
      <c r="Q5" s="741">
        <f t="shared" si="0"/>
        <v>282</v>
      </c>
      <c r="R5" s="741">
        <f t="shared" si="0"/>
        <v>64</v>
      </c>
      <c r="S5" s="742">
        <f t="shared" si="0"/>
        <v>944</v>
      </c>
      <c r="T5" s="735">
        <f>E5+F5+J5</f>
        <v>52557</v>
      </c>
    </row>
    <row r="6" spans="1:39" s="748" customFormat="1" ht="20.25" customHeight="1" thickBot="1">
      <c r="A6" s="1336" t="s">
        <v>991</v>
      </c>
      <c r="B6" s="1333" t="s">
        <v>992</v>
      </c>
      <c r="C6" s="743" t="s">
        <v>993</v>
      </c>
      <c r="D6" s="744">
        <f t="shared" ref="D6:S6" si="1">D15+D24+D33+D42+D51+D60+D69+D78+D87+D96+D105+D114+D123+D132+D141+D150+D159+D168+D177+D186+D195+D204+D213+D222+D231</f>
        <v>52422</v>
      </c>
      <c r="E6" s="744">
        <f t="shared" si="1"/>
        <v>17</v>
      </c>
      <c r="F6" s="744">
        <f t="shared" si="1"/>
        <v>1673</v>
      </c>
      <c r="G6" s="745">
        <f t="shared" si="1"/>
        <v>30</v>
      </c>
      <c r="H6" s="745">
        <f t="shared" si="1"/>
        <v>11</v>
      </c>
      <c r="I6" s="745">
        <f t="shared" si="1"/>
        <v>1632</v>
      </c>
      <c r="J6" s="744">
        <f t="shared" si="1"/>
        <v>50732</v>
      </c>
      <c r="K6" s="745">
        <f t="shared" si="1"/>
        <v>2784</v>
      </c>
      <c r="L6" s="745">
        <f t="shared" si="1"/>
        <v>40</v>
      </c>
      <c r="M6" s="745">
        <f t="shared" si="1"/>
        <v>3762</v>
      </c>
      <c r="N6" s="745">
        <f t="shared" si="1"/>
        <v>42448</v>
      </c>
      <c r="O6" s="745">
        <f t="shared" si="1"/>
        <v>307</v>
      </c>
      <c r="P6" s="745">
        <f t="shared" si="1"/>
        <v>103</v>
      </c>
      <c r="Q6" s="745">
        <f t="shared" si="1"/>
        <v>282</v>
      </c>
      <c r="R6" s="745">
        <f t="shared" si="1"/>
        <v>64</v>
      </c>
      <c r="S6" s="745">
        <f t="shared" si="1"/>
        <v>942</v>
      </c>
      <c r="T6" s="735">
        <f>SUM(K6:S6)</f>
        <v>50732</v>
      </c>
      <c r="U6" s="735"/>
      <c r="V6" s="746" t="s">
        <v>994</v>
      </c>
      <c r="W6" s="747"/>
      <c r="X6" s="747"/>
      <c r="Y6" s="747"/>
      <c r="Z6" s="747"/>
    </row>
    <row r="7" spans="1:39" s="748" customFormat="1" ht="20.25" customHeight="1" thickBot="1">
      <c r="A7" s="1337"/>
      <c r="B7" s="1334"/>
      <c r="C7" s="749" t="s">
        <v>995</v>
      </c>
      <c r="D7" s="744">
        <f t="shared" ref="D7:S7" si="2">D16+D25+D34+D43+D52+D61+D70+D79+D88+D97+D106+D115+D124+D133+D142+D151+D160+D169+D178+D187+D196+D205+D214+D223+D232</f>
        <v>48554</v>
      </c>
      <c r="E7" s="744">
        <f t="shared" si="2"/>
        <v>17</v>
      </c>
      <c r="F7" s="744">
        <f t="shared" si="2"/>
        <v>61</v>
      </c>
      <c r="G7" s="745">
        <f t="shared" si="2"/>
        <v>30</v>
      </c>
      <c r="H7" s="745">
        <f t="shared" si="2"/>
        <v>11</v>
      </c>
      <c r="I7" s="745">
        <f t="shared" si="2"/>
        <v>20</v>
      </c>
      <c r="J7" s="744">
        <f t="shared" si="2"/>
        <v>48426</v>
      </c>
      <c r="K7" s="745">
        <f t="shared" si="2"/>
        <v>2670</v>
      </c>
      <c r="L7" s="745">
        <f t="shared" si="2"/>
        <v>40</v>
      </c>
      <c r="M7" s="745">
        <f t="shared" si="2"/>
        <v>3448</v>
      </c>
      <c r="N7" s="745">
        <f t="shared" si="2"/>
        <v>40784</v>
      </c>
      <c r="O7" s="745">
        <f t="shared" si="2"/>
        <v>284</v>
      </c>
      <c r="P7" s="745">
        <f t="shared" si="2"/>
        <v>102</v>
      </c>
      <c r="Q7" s="745">
        <f t="shared" si="2"/>
        <v>234</v>
      </c>
      <c r="R7" s="745">
        <f t="shared" si="2"/>
        <v>44</v>
      </c>
      <c r="S7" s="745">
        <f t="shared" si="2"/>
        <v>820</v>
      </c>
      <c r="T7" s="735">
        <f t="shared" ref="T7:T13" si="3">SUM(K7:S7)</f>
        <v>48426</v>
      </c>
      <c r="U7" s="735"/>
      <c r="V7" s="750" t="s">
        <v>996</v>
      </c>
      <c r="W7" s="751" t="s">
        <v>997</v>
      </c>
      <c r="X7" s="751" t="s">
        <v>998</v>
      </c>
      <c r="Y7" s="751" t="s">
        <v>999</v>
      </c>
      <c r="Z7" s="752" t="s">
        <v>1000</v>
      </c>
    </row>
    <row r="8" spans="1:39" s="748" customFormat="1" ht="20.25" customHeight="1">
      <c r="A8" s="1337"/>
      <c r="B8" s="1334"/>
      <c r="C8" s="749" t="s">
        <v>1001</v>
      </c>
      <c r="D8" s="744">
        <f t="shared" ref="D8:S8" si="4">D17+D26+D35+D44+D53+D62+D71+D80+D89+D98+D107+D116+D125+D134+D143+D152+D161+D170+D179+D188+D197+D206+D215+D224+D233</f>
        <v>922</v>
      </c>
      <c r="E8" s="744">
        <f t="shared" si="4"/>
        <v>0</v>
      </c>
      <c r="F8" s="744">
        <f t="shared" si="4"/>
        <v>90</v>
      </c>
      <c r="G8" s="745">
        <f t="shared" si="4"/>
        <v>0</v>
      </c>
      <c r="H8" s="745">
        <f t="shared" si="4"/>
        <v>0</v>
      </c>
      <c r="I8" s="745">
        <f t="shared" si="4"/>
        <v>90</v>
      </c>
      <c r="J8" s="744">
        <f t="shared" si="4"/>
        <v>832</v>
      </c>
      <c r="K8" s="745">
        <f t="shared" si="4"/>
        <v>14</v>
      </c>
      <c r="L8" s="745">
        <f t="shared" si="4"/>
        <v>0</v>
      </c>
      <c r="M8" s="745">
        <f t="shared" si="4"/>
        <v>60</v>
      </c>
      <c r="N8" s="745">
        <f t="shared" si="4"/>
        <v>721</v>
      </c>
      <c r="O8" s="745">
        <f t="shared" si="4"/>
        <v>9</v>
      </c>
      <c r="P8" s="745">
        <f t="shared" si="4"/>
        <v>1</v>
      </c>
      <c r="Q8" s="745">
        <f t="shared" si="4"/>
        <v>14</v>
      </c>
      <c r="R8" s="745">
        <f t="shared" si="4"/>
        <v>5</v>
      </c>
      <c r="S8" s="745">
        <f t="shared" si="4"/>
        <v>8</v>
      </c>
      <c r="T8" s="735">
        <f t="shared" si="3"/>
        <v>832</v>
      </c>
      <c r="U8" s="735"/>
      <c r="V8" s="1342" t="s">
        <v>1002</v>
      </c>
      <c r="W8" s="753">
        <v>2015</v>
      </c>
      <c r="X8" s="754">
        <v>55405</v>
      </c>
      <c r="Y8" s="755">
        <v>41286</v>
      </c>
      <c r="Z8" s="756">
        <f t="shared" ref="Z8:Z9" si="5">Y8/X8</f>
        <v>0.7451674036639292</v>
      </c>
    </row>
    <row r="9" spans="1:39" s="748" customFormat="1" ht="20.25" customHeight="1" thickBot="1">
      <c r="A9" s="1337"/>
      <c r="B9" s="1334"/>
      <c r="C9" s="749" t="s">
        <v>1003</v>
      </c>
      <c r="D9" s="744">
        <f t="shared" ref="D9:S9" si="6">D18+D27+D36+D45+D54+D63+D72+D81+D90+D99+D108+D117+D126+D135+D144+D153+D162+D171+D180+D189+D198+D207+D216+D225+D234</f>
        <v>2850</v>
      </c>
      <c r="E9" s="744">
        <f t="shared" si="6"/>
        <v>0</v>
      </c>
      <c r="F9" s="744">
        <f t="shared" si="6"/>
        <v>1522</v>
      </c>
      <c r="G9" s="745">
        <f t="shared" si="6"/>
        <v>0</v>
      </c>
      <c r="H9" s="745">
        <f t="shared" si="6"/>
        <v>0</v>
      </c>
      <c r="I9" s="745">
        <f t="shared" si="6"/>
        <v>1522</v>
      </c>
      <c r="J9" s="744">
        <f t="shared" si="6"/>
        <v>1474</v>
      </c>
      <c r="K9" s="745">
        <f t="shared" si="6"/>
        <v>100</v>
      </c>
      <c r="L9" s="745">
        <f t="shared" si="6"/>
        <v>0</v>
      </c>
      <c r="M9" s="745">
        <f t="shared" si="6"/>
        <v>254</v>
      </c>
      <c r="N9" s="745">
        <f t="shared" si="6"/>
        <v>943</v>
      </c>
      <c r="O9" s="745">
        <f t="shared" si="6"/>
        <v>14</v>
      </c>
      <c r="P9" s="745">
        <f t="shared" si="6"/>
        <v>0</v>
      </c>
      <c r="Q9" s="745">
        <f t="shared" si="6"/>
        <v>34</v>
      </c>
      <c r="R9" s="745">
        <f t="shared" si="6"/>
        <v>15</v>
      </c>
      <c r="S9" s="745">
        <f t="shared" si="6"/>
        <v>114</v>
      </c>
      <c r="T9" s="735">
        <f t="shared" si="3"/>
        <v>1474</v>
      </c>
      <c r="U9" s="735"/>
      <c r="V9" s="1343"/>
      <c r="W9" s="757">
        <v>2014</v>
      </c>
      <c r="X9" s="758">
        <v>44860</v>
      </c>
      <c r="Y9" s="758">
        <v>31275</v>
      </c>
      <c r="Z9" s="759">
        <f t="shared" si="5"/>
        <v>0.69716897012929113</v>
      </c>
    </row>
    <row r="10" spans="1:39" s="748" customFormat="1" ht="20.25" customHeight="1" thickBot="1">
      <c r="A10" s="1337"/>
      <c r="B10" s="1334" t="s">
        <v>1004</v>
      </c>
      <c r="C10" s="749" t="s">
        <v>993</v>
      </c>
      <c r="D10" s="744">
        <f t="shared" ref="D10:S10" si="7">D19+D28+D37+D46+D55+D64+D73+D82+D91+D100+D109+D118+D127+D136+D145+D154+D163+D172+D181+D190+D199+D208+D217+D226+D235</f>
        <v>135</v>
      </c>
      <c r="E10" s="744">
        <f t="shared" si="7"/>
        <v>0</v>
      </c>
      <c r="F10" s="744">
        <f t="shared" si="7"/>
        <v>0</v>
      </c>
      <c r="G10" s="745">
        <f t="shared" si="7"/>
        <v>0</v>
      </c>
      <c r="H10" s="745">
        <f t="shared" si="7"/>
        <v>0</v>
      </c>
      <c r="I10" s="745">
        <f t="shared" si="7"/>
        <v>0</v>
      </c>
      <c r="J10" s="744">
        <f t="shared" si="7"/>
        <v>135</v>
      </c>
      <c r="K10" s="745">
        <f t="shared" si="7"/>
        <v>0</v>
      </c>
      <c r="L10" s="745">
        <f t="shared" si="7"/>
        <v>0</v>
      </c>
      <c r="M10" s="745">
        <f t="shared" si="7"/>
        <v>6</v>
      </c>
      <c r="N10" s="745">
        <f t="shared" si="7"/>
        <v>127</v>
      </c>
      <c r="O10" s="745">
        <f t="shared" si="7"/>
        <v>0</v>
      </c>
      <c r="P10" s="745">
        <f t="shared" si="7"/>
        <v>0</v>
      </c>
      <c r="Q10" s="745">
        <f t="shared" si="7"/>
        <v>0</v>
      </c>
      <c r="R10" s="745">
        <f t="shared" si="7"/>
        <v>0</v>
      </c>
      <c r="S10" s="745">
        <f t="shared" si="7"/>
        <v>2</v>
      </c>
      <c r="T10" s="735">
        <f t="shared" si="3"/>
        <v>135</v>
      </c>
      <c r="U10" s="735"/>
      <c r="V10" s="747"/>
      <c r="W10" s="747"/>
      <c r="X10" s="747"/>
      <c r="Y10" s="747"/>
      <c r="Z10" s="747"/>
    </row>
    <row r="11" spans="1:39" s="748" customFormat="1" ht="20.25" customHeight="1" thickBot="1">
      <c r="A11" s="1337"/>
      <c r="B11" s="1334"/>
      <c r="C11" s="749" t="s">
        <v>995</v>
      </c>
      <c r="D11" s="744">
        <f t="shared" ref="D11:S11" si="8">D20+D29+D38+D47+D56+D65+D74+D83+D92+D101+D110+D119+D128+D137+D146+D155+D164+D173+D182+D191+D200+D209+D218+D227+D236</f>
        <v>134</v>
      </c>
      <c r="E11" s="744">
        <f t="shared" si="8"/>
        <v>0</v>
      </c>
      <c r="F11" s="744">
        <f t="shared" si="8"/>
        <v>0</v>
      </c>
      <c r="G11" s="745">
        <f t="shared" si="8"/>
        <v>0</v>
      </c>
      <c r="H11" s="745">
        <f t="shared" si="8"/>
        <v>0</v>
      </c>
      <c r="I11" s="745">
        <f t="shared" si="8"/>
        <v>0</v>
      </c>
      <c r="J11" s="744">
        <f t="shared" si="8"/>
        <v>134</v>
      </c>
      <c r="K11" s="745">
        <f t="shared" si="8"/>
        <v>0</v>
      </c>
      <c r="L11" s="745">
        <f t="shared" si="8"/>
        <v>0</v>
      </c>
      <c r="M11" s="745">
        <f t="shared" si="8"/>
        <v>6</v>
      </c>
      <c r="N11" s="745">
        <f t="shared" si="8"/>
        <v>126</v>
      </c>
      <c r="O11" s="745">
        <f t="shared" si="8"/>
        <v>0</v>
      </c>
      <c r="P11" s="745">
        <f t="shared" si="8"/>
        <v>0</v>
      </c>
      <c r="Q11" s="745">
        <f t="shared" si="8"/>
        <v>0</v>
      </c>
      <c r="R11" s="745">
        <f t="shared" si="8"/>
        <v>0</v>
      </c>
      <c r="S11" s="745">
        <f t="shared" si="8"/>
        <v>2</v>
      </c>
      <c r="T11" s="735">
        <f t="shared" si="3"/>
        <v>134</v>
      </c>
      <c r="U11" s="735"/>
      <c r="V11" s="747"/>
      <c r="W11" s="747"/>
      <c r="X11" s="1344" t="s">
        <v>1005</v>
      </c>
      <c r="Y11" s="1345"/>
      <c r="Z11" s="1346"/>
    </row>
    <row r="12" spans="1:39" s="748" customFormat="1" ht="20.25" customHeight="1">
      <c r="A12" s="1337"/>
      <c r="B12" s="1334"/>
      <c r="C12" s="749" t="s">
        <v>1001</v>
      </c>
      <c r="D12" s="744">
        <f t="shared" ref="D12:S12" si="9">D21+D30+D39+D48+D57+D66+D75+D84+D93+D102+D111+D120+D129+D138+D147+D156+D165+D174+D183+D192+D201+D210+D219+D228+D237</f>
        <v>1</v>
      </c>
      <c r="E12" s="744">
        <f t="shared" si="9"/>
        <v>0</v>
      </c>
      <c r="F12" s="744">
        <f t="shared" si="9"/>
        <v>0</v>
      </c>
      <c r="G12" s="745">
        <f t="shared" si="9"/>
        <v>0</v>
      </c>
      <c r="H12" s="745">
        <f t="shared" si="9"/>
        <v>0</v>
      </c>
      <c r="I12" s="745">
        <f t="shared" si="9"/>
        <v>0</v>
      </c>
      <c r="J12" s="744">
        <f t="shared" si="9"/>
        <v>1</v>
      </c>
      <c r="K12" s="745">
        <f t="shared" si="9"/>
        <v>0</v>
      </c>
      <c r="L12" s="745">
        <f t="shared" si="9"/>
        <v>0</v>
      </c>
      <c r="M12" s="745">
        <f t="shared" si="9"/>
        <v>0</v>
      </c>
      <c r="N12" s="745">
        <f t="shared" si="9"/>
        <v>1</v>
      </c>
      <c r="O12" s="745">
        <f t="shared" si="9"/>
        <v>0</v>
      </c>
      <c r="P12" s="745">
        <f t="shared" si="9"/>
        <v>0</v>
      </c>
      <c r="Q12" s="745">
        <f t="shared" si="9"/>
        <v>0</v>
      </c>
      <c r="R12" s="745">
        <f t="shared" si="9"/>
        <v>0</v>
      </c>
      <c r="S12" s="745">
        <f t="shared" si="9"/>
        <v>0</v>
      </c>
      <c r="T12" s="735">
        <f t="shared" si="3"/>
        <v>1</v>
      </c>
      <c r="U12" s="735"/>
      <c r="AE12" s="760"/>
      <c r="AF12" s="760"/>
      <c r="AG12" s="760"/>
      <c r="AH12" s="760"/>
      <c r="AI12" s="760"/>
      <c r="AJ12" s="760"/>
      <c r="AK12" s="760"/>
      <c r="AL12" s="760"/>
      <c r="AM12" s="760"/>
    </row>
    <row r="13" spans="1:39" s="748" customFormat="1" ht="20.25" customHeight="1" thickBot="1">
      <c r="A13" s="1338"/>
      <c r="B13" s="1335"/>
      <c r="C13" s="761" t="s">
        <v>1003</v>
      </c>
      <c r="D13" s="744">
        <f t="shared" ref="D13:S13" si="10">D22+D31+D40+D49+D58+D67+D76+D85+D94+D103+D112+D121+D130+D139+D148+D157+D166+D175+D184+D193+D202+D211+D220+D229+D238</f>
        <v>0</v>
      </c>
      <c r="E13" s="744">
        <f t="shared" si="10"/>
        <v>0</v>
      </c>
      <c r="F13" s="744">
        <f t="shared" si="10"/>
        <v>0</v>
      </c>
      <c r="G13" s="745">
        <f t="shared" si="10"/>
        <v>0</v>
      </c>
      <c r="H13" s="745">
        <f t="shared" si="10"/>
        <v>0</v>
      </c>
      <c r="I13" s="745">
        <f t="shared" si="10"/>
        <v>0</v>
      </c>
      <c r="J13" s="744">
        <f t="shared" si="10"/>
        <v>0</v>
      </c>
      <c r="K13" s="745">
        <f t="shared" si="10"/>
        <v>0</v>
      </c>
      <c r="L13" s="745">
        <f t="shared" si="10"/>
        <v>0</v>
      </c>
      <c r="M13" s="745">
        <f t="shared" si="10"/>
        <v>0</v>
      </c>
      <c r="N13" s="745">
        <f t="shared" si="10"/>
        <v>0</v>
      </c>
      <c r="O13" s="745">
        <f t="shared" si="10"/>
        <v>0</v>
      </c>
      <c r="P13" s="745">
        <f t="shared" si="10"/>
        <v>0</v>
      </c>
      <c r="Q13" s="745">
        <f t="shared" si="10"/>
        <v>0</v>
      </c>
      <c r="R13" s="745">
        <f t="shared" si="10"/>
        <v>0</v>
      </c>
      <c r="S13" s="745">
        <f t="shared" si="10"/>
        <v>0</v>
      </c>
      <c r="T13" s="735">
        <f t="shared" si="3"/>
        <v>0</v>
      </c>
      <c r="U13" s="735"/>
      <c r="V13" s="1347" t="s">
        <v>1006</v>
      </c>
      <c r="W13" s="1348"/>
      <c r="X13" s="1348"/>
      <c r="Y13" s="1348"/>
      <c r="Z13" s="1348"/>
      <c r="AA13" s="1348"/>
      <c r="AB13" s="1348"/>
      <c r="AC13" s="1348"/>
      <c r="AD13" s="1349"/>
      <c r="AE13" s="762"/>
      <c r="AF13" s="762"/>
      <c r="AG13" s="762"/>
      <c r="AH13" s="762"/>
      <c r="AI13" s="762"/>
      <c r="AJ13" s="762"/>
      <c r="AK13" s="762"/>
      <c r="AL13" s="762"/>
      <c r="AM13" s="760"/>
    </row>
    <row r="14" spans="1:39" ht="20.25" customHeight="1">
      <c r="A14" s="1316" t="s">
        <v>1007</v>
      </c>
      <c r="B14" s="1319" t="s">
        <v>977</v>
      </c>
      <c r="C14" s="1319"/>
      <c r="D14" s="741">
        <f>D15+D19</f>
        <v>778</v>
      </c>
      <c r="E14" s="741">
        <f>E15+E19</f>
        <v>0</v>
      </c>
      <c r="F14" s="741">
        <f t="shared" ref="F14:F32" si="11">SUM(G14:I14)</f>
        <v>0</v>
      </c>
      <c r="G14" s="741">
        <f>G15+G19</f>
        <v>0</v>
      </c>
      <c r="H14" s="741">
        <f>H15+H19</f>
        <v>0</v>
      </c>
      <c r="I14" s="741">
        <f>I15+I19</f>
        <v>0</v>
      </c>
      <c r="J14" s="741">
        <f t="shared" ref="J14:J32" si="12">SUM(K14:S14)</f>
        <v>778</v>
      </c>
      <c r="K14" s="741">
        <f t="shared" ref="K14:S14" si="13">K15+K19</f>
        <v>111</v>
      </c>
      <c r="L14" s="741">
        <f t="shared" si="13"/>
        <v>0</v>
      </c>
      <c r="M14" s="741">
        <f t="shared" si="13"/>
        <v>28</v>
      </c>
      <c r="N14" s="741">
        <f t="shared" si="13"/>
        <v>609</v>
      </c>
      <c r="O14" s="741">
        <f t="shared" si="13"/>
        <v>0</v>
      </c>
      <c r="P14" s="741">
        <f t="shared" si="13"/>
        <v>0</v>
      </c>
      <c r="Q14" s="741">
        <f t="shared" si="13"/>
        <v>0</v>
      </c>
      <c r="R14" s="741">
        <f t="shared" si="13"/>
        <v>0</v>
      </c>
      <c r="S14" s="742">
        <f t="shared" si="13"/>
        <v>30</v>
      </c>
      <c r="T14" s="763"/>
      <c r="U14" s="735"/>
      <c r="V14" s="1350"/>
      <c r="W14" s="1351"/>
      <c r="X14" s="1351"/>
      <c r="Y14" s="1351"/>
      <c r="Z14" s="1351"/>
      <c r="AA14" s="1351"/>
      <c r="AB14" s="1351"/>
      <c r="AC14" s="1351"/>
      <c r="AD14" s="1352"/>
      <c r="AE14" s="762"/>
      <c r="AF14" s="762"/>
      <c r="AG14" s="762"/>
      <c r="AH14" s="762"/>
      <c r="AI14" s="762"/>
      <c r="AJ14" s="762"/>
      <c r="AK14" s="762"/>
      <c r="AL14" s="762"/>
      <c r="AM14" s="764"/>
    </row>
    <row r="15" spans="1:39" ht="20.25" customHeight="1">
      <c r="A15" s="1317"/>
      <c r="B15" s="1320" t="s">
        <v>1008</v>
      </c>
      <c r="C15" s="766" t="s">
        <v>78</v>
      </c>
      <c r="D15" s="767">
        <v>778</v>
      </c>
      <c r="E15" s="767">
        <v>0</v>
      </c>
      <c r="F15" s="767">
        <v>0</v>
      </c>
      <c r="G15" s="767">
        <v>0</v>
      </c>
      <c r="H15" s="767">
        <v>0</v>
      </c>
      <c r="I15" s="767">
        <v>0</v>
      </c>
      <c r="J15" s="767">
        <v>778</v>
      </c>
      <c r="K15" s="767">
        <v>111</v>
      </c>
      <c r="L15" s="767">
        <v>0</v>
      </c>
      <c r="M15" s="767">
        <v>28</v>
      </c>
      <c r="N15" s="767">
        <v>609</v>
      </c>
      <c r="O15" s="767">
        <v>0</v>
      </c>
      <c r="P15" s="767">
        <v>0</v>
      </c>
      <c r="Q15" s="767">
        <v>0</v>
      </c>
      <c r="R15" s="767">
        <v>0</v>
      </c>
      <c r="S15" s="767">
        <v>30</v>
      </c>
      <c r="U15" s="735"/>
      <c r="V15" s="1350"/>
      <c r="W15" s="1351"/>
      <c r="X15" s="1351"/>
      <c r="Y15" s="1351"/>
      <c r="Z15" s="1351"/>
      <c r="AA15" s="1351"/>
      <c r="AB15" s="1351"/>
      <c r="AC15" s="1351"/>
      <c r="AD15" s="1352"/>
      <c r="AE15" s="764"/>
      <c r="AF15" s="764"/>
      <c r="AG15" s="764"/>
      <c r="AH15" s="764"/>
      <c r="AI15" s="764"/>
      <c r="AJ15" s="764"/>
      <c r="AK15" s="764"/>
      <c r="AL15" s="764"/>
      <c r="AM15" s="764"/>
    </row>
    <row r="16" spans="1:39" ht="20.25" customHeight="1">
      <c r="A16" s="1317"/>
      <c r="B16" s="1320"/>
      <c r="C16" s="766" t="s">
        <v>79</v>
      </c>
      <c r="D16" s="767">
        <v>778</v>
      </c>
      <c r="E16" s="767"/>
      <c r="F16" s="767">
        <v>0</v>
      </c>
      <c r="G16" s="767"/>
      <c r="H16" s="767"/>
      <c r="I16" s="767"/>
      <c r="J16" s="767">
        <v>778</v>
      </c>
      <c r="K16" s="767">
        <v>111</v>
      </c>
      <c r="L16" s="767"/>
      <c r="M16" s="767">
        <v>28</v>
      </c>
      <c r="N16" s="767">
        <v>609</v>
      </c>
      <c r="O16" s="767"/>
      <c r="P16" s="767"/>
      <c r="Q16" s="767"/>
      <c r="R16" s="767"/>
      <c r="S16" s="768">
        <v>30</v>
      </c>
      <c r="U16" s="735"/>
      <c r="V16" s="1353"/>
      <c r="W16" s="1354"/>
      <c r="X16" s="1354"/>
      <c r="Y16" s="1354"/>
      <c r="Z16" s="1354"/>
      <c r="AA16" s="1354"/>
      <c r="AB16" s="1354"/>
      <c r="AC16" s="1354"/>
      <c r="AD16" s="1355"/>
      <c r="AE16" s="764"/>
      <c r="AF16" s="764"/>
      <c r="AG16" s="764"/>
      <c r="AH16" s="764"/>
      <c r="AI16" s="764"/>
      <c r="AJ16" s="764"/>
      <c r="AK16" s="764"/>
      <c r="AL16" s="764"/>
      <c r="AM16" s="764"/>
    </row>
    <row r="17" spans="1:39" ht="20.25" customHeight="1">
      <c r="A17" s="1317"/>
      <c r="B17" s="1320"/>
      <c r="C17" s="766" t="s">
        <v>80</v>
      </c>
      <c r="D17" s="767">
        <v>0</v>
      </c>
      <c r="E17" s="767"/>
      <c r="F17" s="767">
        <v>0</v>
      </c>
      <c r="G17" s="767"/>
      <c r="H17" s="767"/>
      <c r="I17" s="767"/>
      <c r="J17" s="767">
        <v>0</v>
      </c>
      <c r="K17" s="767"/>
      <c r="L17" s="767"/>
      <c r="M17" s="767"/>
      <c r="N17" s="767"/>
      <c r="O17" s="767"/>
      <c r="P17" s="767"/>
      <c r="Q17" s="767"/>
      <c r="R17" s="767"/>
      <c r="S17" s="768"/>
      <c r="U17" s="735"/>
      <c r="AE17" s="764"/>
      <c r="AF17" s="764"/>
      <c r="AG17" s="764"/>
      <c r="AH17" s="764"/>
      <c r="AI17" s="764"/>
      <c r="AJ17" s="764"/>
      <c r="AK17" s="764"/>
      <c r="AL17" s="764"/>
      <c r="AM17" s="764"/>
    </row>
    <row r="18" spans="1:39" ht="20.25" customHeight="1">
      <c r="A18" s="1317"/>
      <c r="B18" s="1320"/>
      <c r="C18" s="766" t="s">
        <v>81</v>
      </c>
      <c r="D18" s="767">
        <v>0</v>
      </c>
      <c r="E18" s="767"/>
      <c r="F18" s="767">
        <v>0</v>
      </c>
      <c r="G18" s="767"/>
      <c r="H18" s="767"/>
      <c r="I18" s="767"/>
      <c r="J18" s="767">
        <v>0</v>
      </c>
      <c r="K18" s="767"/>
      <c r="L18" s="767"/>
      <c r="M18" s="767"/>
      <c r="N18" s="767"/>
      <c r="O18" s="767"/>
      <c r="P18" s="767"/>
      <c r="Q18" s="767"/>
      <c r="R18" s="767"/>
      <c r="S18" s="768"/>
      <c r="U18" s="735"/>
      <c r="AE18" s="764"/>
      <c r="AF18" s="764"/>
      <c r="AG18" s="764"/>
      <c r="AH18" s="764"/>
      <c r="AI18" s="764"/>
      <c r="AJ18" s="764"/>
      <c r="AK18" s="764"/>
      <c r="AL18" s="764"/>
      <c r="AM18" s="764"/>
    </row>
    <row r="19" spans="1:39" ht="20.25" customHeight="1">
      <c r="A19" s="1317"/>
      <c r="B19" s="1320" t="s">
        <v>82</v>
      </c>
      <c r="C19" s="766" t="s">
        <v>78</v>
      </c>
      <c r="D19" s="767">
        <f t="shared" ref="D19:D22" si="14">E19+F19+J19</f>
        <v>0</v>
      </c>
      <c r="E19" s="767">
        <f>SUM(E20:E22)</f>
        <v>0</v>
      </c>
      <c r="F19" s="767">
        <f t="shared" si="11"/>
        <v>0</v>
      </c>
      <c r="G19" s="767">
        <f>SUM(G20:G22)</f>
        <v>0</v>
      </c>
      <c r="H19" s="767">
        <f>SUM(H20:H22)</f>
        <v>0</v>
      </c>
      <c r="I19" s="767">
        <f>SUM(I20:I22)</f>
        <v>0</v>
      </c>
      <c r="J19" s="767">
        <f t="shared" si="12"/>
        <v>0</v>
      </c>
      <c r="K19" s="767">
        <f t="shared" ref="K19:S19" si="15">SUM(K20:K22)</f>
        <v>0</v>
      </c>
      <c r="L19" s="767">
        <f t="shared" si="15"/>
        <v>0</v>
      </c>
      <c r="M19" s="767">
        <f t="shared" si="15"/>
        <v>0</v>
      </c>
      <c r="N19" s="767">
        <f t="shared" si="15"/>
        <v>0</v>
      </c>
      <c r="O19" s="767">
        <f t="shared" si="15"/>
        <v>0</v>
      </c>
      <c r="P19" s="767">
        <f t="shared" si="15"/>
        <v>0</v>
      </c>
      <c r="Q19" s="767">
        <f t="shared" si="15"/>
        <v>0</v>
      </c>
      <c r="R19" s="767">
        <f t="shared" si="15"/>
        <v>0</v>
      </c>
      <c r="S19" s="767">
        <f t="shared" si="15"/>
        <v>0</v>
      </c>
      <c r="U19" s="735"/>
      <c r="AE19" s="764"/>
      <c r="AF19" s="764"/>
      <c r="AG19" s="764"/>
      <c r="AH19" s="764"/>
      <c r="AI19" s="764"/>
      <c r="AJ19" s="764"/>
      <c r="AK19" s="764"/>
      <c r="AL19" s="764"/>
      <c r="AM19" s="764"/>
    </row>
    <row r="20" spans="1:39" ht="20.25" customHeight="1">
      <c r="A20" s="1317"/>
      <c r="B20" s="1320"/>
      <c r="C20" s="766" t="s">
        <v>79</v>
      </c>
      <c r="D20" s="767">
        <f t="shared" si="14"/>
        <v>0</v>
      </c>
      <c r="E20" s="767"/>
      <c r="F20" s="767">
        <f t="shared" si="11"/>
        <v>0</v>
      </c>
      <c r="G20" s="767"/>
      <c r="H20" s="767"/>
      <c r="I20" s="767"/>
      <c r="J20" s="767">
        <f t="shared" si="12"/>
        <v>0</v>
      </c>
      <c r="K20" s="767"/>
      <c r="L20" s="767"/>
      <c r="M20" s="767"/>
      <c r="N20" s="767"/>
      <c r="O20" s="767"/>
      <c r="P20" s="767"/>
      <c r="Q20" s="767"/>
      <c r="R20" s="767"/>
      <c r="S20" s="768"/>
      <c r="U20" s="735"/>
      <c r="AE20" s="764"/>
      <c r="AF20" s="764"/>
      <c r="AG20" s="764"/>
      <c r="AH20" s="764"/>
      <c r="AI20" s="764"/>
      <c r="AJ20" s="764"/>
      <c r="AK20" s="764"/>
      <c r="AL20" s="764"/>
      <c r="AM20" s="764"/>
    </row>
    <row r="21" spans="1:39" ht="20.25" customHeight="1">
      <c r="A21" s="1317"/>
      <c r="B21" s="1320"/>
      <c r="C21" s="766" t="s">
        <v>80</v>
      </c>
      <c r="D21" s="767">
        <f t="shared" si="14"/>
        <v>0</v>
      </c>
      <c r="E21" s="767"/>
      <c r="F21" s="767">
        <f t="shared" si="11"/>
        <v>0</v>
      </c>
      <c r="G21" s="767"/>
      <c r="H21" s="767"/>
      <c r="I21" s="767"/>
      <c r="J21" s="767">
        <f t="shared" si="12"/>
        <v>0</v>
      </c>
      <c r="K21" s="767"/>
      <c r="L21" s="767"/>
      <c r="M21" s="767"/>
      <c r="N21" s="767"/>
      <c r="O21" s="767"/>
      <c r="P21" s="767"/>
      <c r="Q21" s="767"/>
      <c r="R21" s="767"/>
      <c r="S21" s="768"/>
      <c r="U21" s="735"/>
      <c r="AE21" s="764"/>
      <c r="AF21" s="764"/>
      <c r="AG21" s="764"/>
      <c r="AH21" s="764"/>
      <c r="AI21" s="764"/>
      <c r="AJ21" s="764"/>
      <c r="AK21" s="764"/>
      <c r="AL21" s="764"/>
      <c r="AM21" s="764"/>
    </row>
    <row r="22" spans="1:39" ht="20.25" customHeight="1" thickBot="1">
      <c r="A22" s="1318"/>
      <c r="B22" s="1321"/>
      <c r="C22" s="769" t="s">
        <v>81</v>
      </c>
      <c r="D22" s="767">
        <f t="shared" si="14"/>
        <v>0</v>
      </c>
      <c r="E22" s="767"/>
      <c r="F22" s="767">
        <f t="shared" si="11"/>
        <v>0</v>
      </c>
      <c r="G22" s="767"/>
      <c r="H22" s="767"/>
      <c r="I22" s="767"/>
      <c r="J22" s="767">
        <f t="shared" si="12"/>
        <v>0</v>
      </c>
      <c r="K22" s="767"/>
      <c r="L22" s="767"/>
      <c r="M22" s="767"/>
      <c r="N22" s="767"/>
      <c r="O22" s="767"/>
      <c r="P22" s="767"/>
      <c r="Q22" s="767"/>
      <c r="R22" s="767"/>
      <c r="S22" s="768"/>
      <c r="U22" s="735"/>
    </row>
    <row r="23" spans="1:39" ht="20.25" customHeight="1">
      <c r="A23" s="1316" t="s">
        <v>1009</v>
      </c>
      <c r="B23" s="1319" t="s">
        <v>977</v>
      </c>
      <c r="C23" s="1319"/>
      <c r="D23" s="741">
        <f>D24+D28</f>
        <v>1030</v>
      </c>
      <c r="E23" s="741">
        <f>E24+E28</f>
        <v>0</v>
      </c>
      <c r="F23" s="741">
        <f t="shared" si="11"/>
        <v>0</v>
      </c>
      <c r="G23" s="741">
        <f>G24+G28</f>
        <v>0</v>
      </c>
      <c r="H23" s="741">
        <f>H24+H28</f>
        <v>0</v>
      </c>
      <c r="I23" s="741">
        <f>I24+I28</f>
        <v>0</v>
      </c>
      <c r="J23" s="741">
        <f t="shared" si="12"/>
        <v>1030</v>
      </c>
      <c r="K23" s="741">
        <f t="shared" ref="K23:S23" si="16">K24+K28</f>
        <v>44</v>
      </c>
      <c r="L23" s="741">
        <f t="shared" si="16"/>
        <v>0</v>
      </c>
      <c r="M23" s="741">
        <f t="shared" si="16"/>
        <v>226</v>
      </c>
      <c r="N23" s="741">
        <f t="shared" si="16"/>
        <v>755</v>
      </c>
      <c r="O23" s="741">
        <f t="shared" si="16"/>
        <v>2</v>
      </c>
      <c r="P23" s="741">
        <f t="shared" si="16"/>
        <v>3</v>
      </c>
      <c r="Q23" s="741">
        <f t="shared" si="16"/>
        <v>0</v>
      </c>
      <c r="R23" s="741">
        <f t="shared" si="16"/>
        <v>0</v>
      </c>
      <c r="S23" s="742">
        <f t="shared" si="16"/>
        <v>0</v>
      </c>
      <c r="U23" s="735"/>
    </row>
    <row r="24" spans="1:39" ht="20.25" customHeight="1">
      <c r="A24" s="1317"/>
      <c r="B24" s="1320" t="s">
        <v>1008</v>
      </c>
      <c r="C24" s="766" t="s">
        <v>78</v>
      </c>
      <c r="D24" s="767">
        <v>1024</v>
      </c>
      <c r="E24" s="767">
        <v>0</v>
      </c>
      <c r="F24" s="767">
        <v>0</v>
      </c>
      <c r="G24" s="767">
        <v>0</v>
      </c>
      <c r="H24" s="767">
        <v>0</v>
      </c>
      <c r="I24" s="767">
        <v>0</v>
      </c>
      <c r="J24" s="767">
        <v>1024</v>
      </c>
      <c r="K24" s="767">
        <v>44</v>
      </c>
      <c r="L24" s="767">
        <v>0</v>
      </c>
      <c r="M24" s="767">
        <v>226</v>
      </c>
      <c r="N24" s="767">
        <v>749</v>
      </c>
      <c r="O24" s="767">
        <v>2</v>
      </c>
      <c r="P24" s="767">
        <v>3</v>
      </c>
      <c r="Q24" s="767">
        <v>0</v>
      </c>
      <c r="R24" s="767">
        <v>0</v>
      </c>
      <c r="S24" s="767">
        <v>0</v>
      </c>
      <c r="U24" s="735"/>
    </row>
    <row r="25" spans="1:39" ht="20.25" customHeight="1">
      <c r="A25" s="1317"/>
      <c r="B25" s="1320"/>
      <c r="C25" s="766" t="s">
        <v>79</v>
      </c>
      <c r="D25" s="767">
        <v>928</v>
      </c>
      <c r="E25" s="767"/>
      <c r="F25" s="767">
        <v>0</v>
      </c>
      <c r="G25" s="767"/>
      <c r="H25" s="767"/>
      <c r="I25" s="767"/>
      <c r="J25" s="767">
        <v>1024</v>
      </c>
      <c r="K25" s="770">
        <v>44</v>
      </c>
      <c r="L25" s="770"/>
      <c r="M25" s="770">
        <v>226</v>
      </c>
      <c r="N25" s="771">
        <v>749</v>
      </c>
      <c r="O25" s="770">
        <v>2</v>
      </c>
      <c r="P25" s="770">
        <v>3</v>
      </c>
      <c r="Q25" s="767"/>
      <c r="R25" s="767"/>
      <c r="S25" s="768"/>
      <c r="U25" s="735"/>
    </row>
    <row r="26" spans="1:39" ht="20.25" customHeight="1">
      <c r="A26" s="1317"/>
      <c r="B26" s="1320"/>
      <c r="C26" s="766" t="s">
        <v>80</v>
      </c>
      <c r="D26" s="767">
        <v>0</v>
      </c>
      <c r="E26" s="767"/>
      <c r="F26" s="767">
        <v>0</v>
      </c>
      <c r="G26" s="767"/>
      <c r="H26" s="767"/>
      <c r="I26" s="767"/>
      <c r="J26" s="767">
        <v>0</v>
      </c>
      <c r="K26" s="767"/>
      <c r="L26" s="767"/>
      <c r="M26" s="767"/>
      <c r="N26" s="767"/>
      <c r="O26" s="767"/>
      <c r="P26" s="767"/>
      <c r="Q26" s="767"/>
      <c r="R26" s="767"/>
      <c r="S26" s="768"/>
      <c r="U26" s="735"/>
    </row>
    <row r="27" spans="1:39" ht="20.25" customHeight="1">
      <c r="A27" s="1317"/>
      <c r="B27" s="1320"/>
      <c r="C27" s="766" t="s">
        <v>81</v>
      </c>
      <c r="D27" s="767">
        <v>0</v>
      </c>
      <c r="E27" s="767"/>
      <c r="F27" s="767">
        <v>0</v>
      </c>
      <c r="G27" s="767"/>
      <c r="H27" s="767"/>
      <c r="I27" s="767"/>
      <c r="J27" s="767">
        <v>0</v>
      </c>
      <c r="K27" s="767"/>
      <c r="L27" s="767"/>
      <c r="M27" s="767"/>
      <c r="N27" s="767"/>
      <c r="O27" s="767"/>
      <c r="P27" s="767"/>
      <c r="Q27" s="767"/>
      <c r="R27" s="767"/>
      <c r="S27" s="768"/>
      <c r="U27" s="735"/>
    </row>
    <row r="28" spans="1:39" ht="20.25" customHeight="1">
      <c r="A28" s="1317"/>
      <c r="B28" s="1320" t="s">
        <v>82</v>
      </c>
      <c r="C28" s="766" t="s">
        <v>78</v>
      </c>
      <c r="D28" s="767">
        <v>6</v>
      </c>
      <c r="E28" s="767">
        <v>0</v>
      </c>
      <c r="F28" s="767">
        <v>0</v>
      </c>
      <c r="G28" s="767">
        <v>0</v>
      </c>
      <c r="H28" s="767">
        <v>0</v>
      </c>
      <c r="I28" s="767">
        <v>0</v>
      </c>
      <c r="J28" s="767">
        <v>6</v>
      </c>
      <c r="K28" s="767">
        <v>0</v>
      </c>
      <c r="L28" s="767">
        <v>0</v>
      </c>
      <c r="M28" s="767">
        <v>0</v>
      </c>
      <c r="N28" s="767">
        <v>6</v>
      </c>
      <c r="O28" s="767">
        <v>0</v>
      </c>
      <c r="P28" s="767">
        <v>0</v>
      </c>
      <c r="Q28" s="767">
        <v>0</v>
      </c>
      <c r="R28" s="767">
        <v>0</v>
      </c>
      <c r="S28" s="767">
        <v>0</v>
      </c>
      <c r="U28" s="735"/>
    </row>
    <row r="29" spans="1:39" ht="20.25" customHeight="1">
      <c r="A29" s="1317"/>
      <c r="B29" s="1320"/>
      <c r="C29" s="766" t="s">
        <v>79</v>
      </c>
      <c r="D29" s="767">
        <v>6</v>
      </c>
      <c r="E29" s="767"/>
      <c r="F29" s="767">
        <v>0</v>
      </c>
      <c r="G29" s="767"/>
      <c r="H29" s="767"/>
      <c r="I29" s="767"/>
      <c r="J29" s="767">
        <v>6</v>
      </c>
      <c r="K29" s="767"/>
      <c r="L29" s="767"/>
      <c r="M29" s="767"/>
      <c r="N29" s="767">
        <v>6</v>
      </c>
      <c r="O29" s="767"/>
      <c r="P29" s="767"/>
      <c r="Q29" s="767"/>
      <c r="R29" s="767"/>
      <c r="S29" s="768"/>
      <c r="U29" s="735"/>
    </row>
    <row r="30" spans="1:39" ht="20.25" customHeight="1">
      <c r="A30" s="1317"/>
      <c r="B30" s="1320"/>
      <c r="C30" s="766" t="s">
        <v>80</v>
      </c>
      <c r="D30" s="767">
        <v>0</v>
      </c>
      <c r="E30" s="767"/>
      <c r="F30" s="767">
        <v>0</v>
      </c>
      <c r="G30" s="767"/>
      <c r="H30" s="767"/>
      <c r="I30" s="767"/>
      <c r="J30" s="767">
        <v>0</v>
      </c>
      <c r="K30" s="767"/>
      <c r="L30" s="767"/>
      <c r="M30" s="767"/>
      <c r="N30" s="767"/>
      <c r="O30" s="767"/>
      <c r="P30" s="767"/>
      <c r="Q30" s="767"/>
      <c r="R30" s="767"/>
      <c r="S30" s="768"/>
      <c r="U30" s="735"/>
    </row>
    <row r="31" spans="1:39" ht="20.25" customHeight="1" thickBot="1">
      <c r="A31" s="1318"/>
      <c r="B31" s="1321"/>
      <c r="C31" s="769" t="s">
        <v>81</v>
      </c>
      <c r="D31" s="767">
        <v>0</v>
      </c>
      <c r="E31" s="767"/>
      <c r="F31" s="767">
        <v>0</v>
      </c>
      <c r="G31" s="767"/>
      <c r="H31" s="767"/>
      <c r="I31" s="767"/>
      <c r="J31" s="767">
        <v>0</v>
      </c>
      <c r="K31" s="767"/>
      <c r="L31" s="767"/>
      <c r="M31" s="767"/>
      <c r="N31" s="767"/>
      <c r="O31" s="767"/>
      <c r="P31" s="767"/>
      <c r="Q31" s="767"/>
      <c r="R31" s="767"/>
      <c r="S31" s="768"/>
      <c r="U31" s="735"/>
    </row>
    <row r="32" spans="1:39" ht="20.25" customHeight="1">
      <c r="A32" s="1316" t="s">
        <v>1010</v>
      </c>
      <c r="B32" s="1319" t="s">
        <v>977</v>
      </c>
      <c r="C32" s="1319"/>
      <c r="D32" s="741">
        <f>D33+D37</f>
        <v>1074</v>
      </c>
      <c r="E32" s="741">
        <f>E33+E37</f>
        <v>0</v>
      </c>
      <c r="F32" s="741">
        <f t="shared" si="11"/>
        <v>0</v>
      </c>
      <c r="G32" s="741">
        <f>G33+G37</f>
        <v>0</v>
      </c>
      <c r="H32" s="741">
        <f>H33+H37</f>
        <v>0</v>
      </c>
      <c r="I32" s="741">
        <f>I33+I37</f>
        <v>0</v>
      </c>
      <c r="J32" s="741">
        <f t="shared" si="12"/>
        <v>1074</v>
      </c>
      <c r="K32" s="741">
        <f t="shared" ref="K32:S32" si="17">K33+K37</f>
        <v>122</v>
      </c>
      <c r="L32" s="741">
        <f t="shared" si="17"/>
        <v>0</v>
      </c>
      <c r="M32" s="741">
        <f t="shared" si="17"/>
        <v>119</v>
      </c>
      <c r="N32" s="741">
        <f t="shared" si="17"/>
        <v>746</v>
      </c>
      <c r="O32" s="741">
        <f t="shared" si="17"/>
        <v>0</v>
      </c>
      <c r="P32" s="741">
        <f t="shared" si="17"/>
        <v>3</v>
      </c>
      <c r="Q32" s="741">
        <f t="shared" si="17"/>
        <v>10</v>
      </c>
      <c r="R32" s="741">
        <f t="shared" si="17"/>
        <v>0</v>
      </c>
      <c r="S32" s="742">
        <f t="shared" si="17"/>
        <v>74</v>
      </c>
      <c r="U32" s="735"/>
    </row>
    <row r="33" spans="1:21" ht="20.25" customHeight="1">
      <c r="A33" s="1317"/>
      <c r="B33" s="1320" t="s">
        <v>1008</v>
      </c>
      <c r="C33" s="766" t="s">
        <v>78</v>
      </c>
      <c r="D33" s="767">
        <v>1071</v>
      </c>
      <c r="E33" s="767">
        <v>0</v>
      </c>
      <c r="F33" s="767">
        <v>0</v>
      </c>
      <c r="G33" s="767">
        <v>0</v>
      </c>
      <c r="H33" s="767">
        <v>0</v>
      </c>
      <c r="I33" s="767">
        <v>0</v>
      </c>
      <c r="J33" s="767">
        <v>1071</v>
      </c>
      <c r="K33" s="767">
        <v>122</v>
      </c>
      <c r="L33" s="767">
        <v>0</v>
      </c>
      <c r="M33" s="767">
        <v>119</v>
      </c>
      <c r="N33" s="767">
        <v>743</v>
      </c>
      <c r="O33" s="767">
        <v>0</v>
      </c>
      <c r="P33" s="767">
        <v>3</v>
      </c>
      <c r="Q33" s="767">
        <v>10</v>
      </c>
      <c r="R33" s="767">
        <v>0</v>
      </c>
      <c r="S33" s="767">
        <v>74</v>
      </c>
      <c r="U33" s="735"/>
    </row>
    <row r="34" spans="1:21" ht="20.25" customHeight="1">
      <c r="A34" s="1317"/>
      <c r="B34" s="1320"/>
      <c r="C34" s="766" t="s">
        <v>79</v>
      </c>
      <c r="D34" s="767">
        <v>1071</v>
      </c>
      <c r="E34" s="767"/>
      <c r="F34" s="767">
        <v>0</v>
      </c>
      <c r="G34" s="767"/>
      <c r="H34" s="767"/>
      <c r="I34" s="767"/>
      <c r="J34" s="767">
        <v>1071</v>
      </c>
      <c r="K34" s="767">
        <v>122</v>
      </c>
      <c r="L34" s="767"/>
      <c r="M34" s="767">
        <v>119</v>
      </c>
      <c r="N34" s="767">
        <v>743</v>
      </c>
      <c r="O34" s="767"/>
      <c r="P34" s="767">
        <v>3</v>
      </c>
      <c r="Q34" s="767">
        <v>10</v>
      </c>
      <c r="R34" s="767"/>
      <c r="S34" s="768">
        <v>74</v>
      </c>
      <c r="U34" s="735"/>
    </row>
    <row r="35" spans="1:21" ht="20.25" customHeight="1">
      <c r="A35" s="1317"/>
      <c r="B35" s="1320"/>
      <c r="C35" s="766" t="s">
        <v>80</v>
      </c>
      <c r="D35" s="767">
        <v>0</v>
      </c>
      <c r="E35" s="767"/>
      <c r="F35" s="767">
        <v>0</v>
      </c>
      <c r="G35" s="767"/>
      <c r="H35" s="767"/>
      <c r="I35" s="767"/>
      <c r="J35" s="767">
        <v>0</v>
      </c>
      <c r="K35" s="767"/>
      <c r="L35" s="767"/>
      <c r="M35" s="767"/>
      <c r="N35" s="767"/>
      <c r="O35" s="767"/>
      <c r="P35" s="767"/>
      <c r="Q35" s="767"/>
      <c r="R35" s="767"/>
      <c r="S35" s="768"/>
      <c r="U35" s="735"/>
    </row>
    <row r="36" spans="1:21" ht="20.25" customHeight="1">
      <c r="A36" s="1317"/>
      <c r="B36" s="1320"/>
      <c r="C36" s="766" t="s">
        <v>81</v>
      </c>
      <c r="D36" s="767">
        <v>0</v>
      </c>
      <c r="E36" s="767"/>
      <c r="F36" s="767">
        <v>0</v>
      </c>
      <c r="G36" s="767"/>
      <c r="H36" s="767"/>
      <c r="I36" s="767"/>
      <c r="J36" s="767">
        <v>0</v>
      </c>
      <c r="K36" s="767"/>
      <c r="L36" s="767"/>
      <c r="M36" s="767"/>
      <c r="N36" s="767"/>
      <c r="O36" s="767"/>
      <c r="P36" s="767"/>
      <c r="Q36" s="767"/>
      <c r="R36" s="767"/>
      <c r="S36" s="768"/>
      <c r="U36" s="735"/>
    </row>
    <row r="37" spans="1:21" ht="20.25" customHeight="1">
      <c r="A37" s="1317"/>
      <c r="B37" s="1320" t="s">
        <v>82</v>
      </c>
      <c r="C37" s="766" t="s">
        <v>78</v>
      </c>
      <c r="D37" s="767">
        <v>3</v>
      </c>
      <c r="E37" s="767">
        <v>0</v>
      </c>
      <c r="F37" s="767">
        <v>0</v>
      </c>
      <c r="G37" s="767">
        <v>0</v>
      </c>
      <c r="H37" s="767">
        <v>0</v>
      </c>
      <c r="I37" s="767">
        <v>0</v>
      </c>
      <c r="J37" s="767">
        <v>3</v>
      </c>
      <c r="K37" s="767">
        <v>0</v>
      </c>
      <c r="L37" s="767">
        <v>0</v>
      </c>
      <c r="M37" s="767">
        <v>0</v>
      </c>
      <c r="N37" s="767">
        <v>3</v>
      </c>
      <c r="O37" s="767">
        <v>0</v>
      </c>
      <c r="P37" s="767">
        <v>0</v>
      </c>
      <c r="Q37" s="767">
        <v>0</v>
      </c>
      <c r="R37" s="767">
        <v>0</v>
      </c>
      <c r="S37" s="767">
        <v>0</v>
      </c>
      <c r="U37" s="735"/>
    </row>
    <row r="38" spans="1:21" ht="20.25" customHeight="1">
      <c r="A38" s="1317"/>
      <c r="B38" s="1320"/>
      <c r="C38" s="766" t="s">
        <v>79</v>
      </c>
      <c r="D38" s="767">
        <v>3</v>
      </c>
      <c r="E38" s="767"/>
      <c r="F38" s="767">
        <v>0</v>
      </c>
      <c r="G38" s="767"/>
      <c r="H38" s="767"/>
      <c r="I38" s="767"/>
      <c r="J38" s="767">
        <v>3</v>
      </c>
      <c r="K38" s="767"/>
      <c r="L38" s="767"/>
      <c r="M38" s="767"/>
      <c r="N38" s="767">
        <v>3</v>
      </c>
      <c r="O38" s="767"/>
      <c r="P38" s="767"/>
      <c r="Q38" s="767"/>
      <c r="R38" s="767"/>
      <c r="S38" s="768"/>
      <c r="U38" s="735"/>
    </row>
    <row r="39" spans="1:21" ht="20.25" customHeight="1">
      <c r="A39" s="1317"/>
      <c r="B39" s="1320"/>
      <c r="C39" s="766" t="s">
        <v>80</v>
      </c>
      <c r="D39" s="767">
        <v>0</v>
      </c>
      <c r="E39" s="767"/>
      <c r="F39" s="767">
        <v>0</v>
      </c>
      <c r="G39" s="767"/>
      <c r="H39" s="767"/>
      <c r="I39" s="767"/>
      <c r="J39" s="767">
        <v>0</v>
      </c>
      <c r="K39" s="767"/>
      <c r="L39" s="767"/>
      <c r="M39" s="767"/>
      <c r="N39" s="767"/>
      <c r="O39" s="767"/>
      <c r="P39" s="767"/>
      <c r="Q39" s="767"/>
      <c r="R39" s="767"/>
      <c r="S39" s="768"/>
      <c r="U39" s="735"/>
    </row>
    <row r="40" spans="1:21" ht="20.25" customHeight="1" thickBot="1">
      <c r="A40" s="1318"/>
      <c r="B40" s="1321"/>
      <c r="C40" s="769" t="s">
        <v>81</v>
      </c>
      <c r="D40" s="767">
        <v>0</v>
      </c>
      <c r="E40" s="767"/>
      <c r="F40" s="767">
        <v>0</v>
      </c>
      <c r="G40" s="767"/>
      <c r="H40" s="767"/>
      <c r="I40" s="767"/>
      <c r="J40" s="767">
        <v>0</v>
      </c>
      <c r="K40" s="767"/>
      <c r="L40" s="767"/>
      <c r="M40" s="767"/>
      <c r="N40" s="767"/>
      <c r="O40" s="767"/>
      <c r="P40" s="767"/>
      <c r="Q40" s="767"/>
      <c r="R40" s="767"/>
      <c r="S40" s="768"/>
      <c r="U40" s="735"/>
    </row>
    <row r="41" spans="1:21" ht="20.25" customHeight="1">
      <c r="A41" s="1316" t="s">
        <v>1011</v>
      </c>
      <c r="B41" s="1319" t="s">
        <v>977</v>
      </c>
      <c r="C41" s="1319"/>
      <c r="D41" s="741">
        <v>1052</v>
      </c>
      <c r="E41" s="741">
        <v>0</v>
      </c>
      <c r="F41" s="741">
        <v>0</v>
      </c>
      <c r="G41" s="741">
        <v>0</v>
      </c>
      <c r="H41" s="741">
        <v>0</v>
      </c>
      <c r="I41" s="741">
        <v>0</v>
      </c>
      <c r="J41" s="741">
        <v>1052</v>
      </c>
      <c r="K41" s="741">
        <v>9</v>
      </c>
      <c r="L41" s="741"/>
      <c r="M41" s="741">
        <v>91</v>
      </c>
      <c r="N41" s="741">
        <v>924</v>
      </c>
      <c r="O41" s="741">
        <v>5</v>
      </c>
      <c r="P41" s="741"/>
      <c r="Q41" s="741">
        <v>3</v>
      </c>
      <c r="R41" s="741"/>
      <c r="S41" s="742">
        <v>20</v>
      </c>
      <c r="U41" s="735"/>
    </row>
    <row r="42" spans="1:21" ht="20.25" customHeight="1">
      <c r="A42" s="1317"/>
      <c r="B42" s="1320" t="s">
        <v>1008</v>
      </c>
      <c r="C42" s="766" t="s">
        <v>78</v>
      </c>
      <c r="D42" s="767">
        <v>1036</v>
      </c>
      <c r="E42" s="767">
        <v>0</v>
      </c>
      <c r="F42" s="767">
        <v>0</v>
      </c>
      <c r="G42" s="767">
        <v>0</v>
      </c>
      <c r="H42" s="767">
        <v>0</v>
      </c>
      <c r="I42" s="767">
        <v>0</v>
      </c>
      <c r="J42" s="767">
        <v>1036</v>
      </c>
      <c r="K42" s="767">
        <v>9</v>
      </c>
      <c r="L42" s="767"/>
      <c r="M42" s="767">
        <v>90</v>
      </c>
      <c r="N42" s="767">
        <v>909</v>
      </c>
      <c r="O42" s="767">
        <v>5</v>
      </c>
      <c r="P42" s="767"/>
      <c r="Q42" s="767">
        <v>3</v>
      </c>
      <c r="R42" s="767"/>
      <c r="S42" s="767">
        <v>20</v>
      </c>
      <c r="U42" s="735"/>
    </row>
    <row r="43" spans="1:21" ht="20.25" customHeight="1">
      <c r="A43" s="1317"/>
      <c r="B43" s="1320"/>
      <c r="C43" s="766" t="s">
        <v>79</v>
      </c>
      <c r="D43" s="767">
        <v>1036</v>
      </c>
      <c r="E43" s="767"/>
      <c r="F43" s="767">
        <v>0</v>
      </c>
      <c r="G43" s="767"/>
      <c r="H43" s="767"/>
      <c r="I43" s="767"/>
      <c r="J43" s="767">
        <v>1036</v>
      </c>
      <c r="K43" s="767">
        <v>9</v>
      </c>
      <c r="L43" s="767"/>
      <c r="M43" s="767">
        <v>90</v>
      </c>
      <c r="N43" s="767">
        <v>909</v>
      </c>
      <c r="O43" s="767">
        <v>5</v>
      </c>
      <c r="P43" s="767"/>
      <c r="Q43" s="767">
        <v>3</v>
      </c>
      <c r="R43" s="767"/>
      <c r="S43" s="768">
        <v>20</v>
      </c>
      <c r="U43" s="735"/>
    </row>
    <row r="44" spans="1:21" ht="20.25" customHeight="1">
      <c r="A44" s="1317"/>
      <c r="B44" s="1320"/>
      <c r="C44" s="766" t="s">
        <v>80</v>
      </c>
      <c r="D44" s="767">
        <v>0</v>
      </c>
      <c r="E44" s="767"/>
      <c r="F44" s="767">
        <v>0</v>
      </c>
      <c r="G44" s="767"/>
      <c r="H44" s="767"/>
      <c r="I44" s="767"/>
      <c r="J44" s="767">
        <v>0</v>
      </c>
      <c r="K44" s="767"/>
      <c r="L44" s="767"/>
      <c r="M44" s="767"/>
      <c r="N44" s="767"/>
      <c r="O44" s="767"/>
      <c r="P44" s="767"/>
      <c r="Q44" s="767"/>
      <c r="R44" s="767"/>
      <c r="S44" s="768"/>
      <c r="U44" s="735"/>
    </row>
    <row r="45" spans="1:21" ht="20.25" customHeight="1">
      <c r="A45" s="1317"/>
      <c r="B45" s="1320"/>
      <c r="C45" s="766" t="s">
        <v>81</v>
      </c>
      <c r="D45" s="767">
        <v>0</v>
      </c>
      <c r="E45" s="767"/>
      <c r="F45" s="767">
        <v>0</v>
      </c>
      <c r="G45" s="767"/>
      <c r="H45" s="767"/>
      <c r="I45" s="767"/>
      <c r="J45" s="767">
        <v>0</v>
      </c>
      <c r="K45" s="767"/>
      <c r="L45" s="767"/>
      <c r="M45" s="767"/>
      <c r="N45" s="767"/>
      <c r="O45" s="767"/>
      <c r="P45" s="767"/>
      <c r="Q45" s="767"/>
      <c r="R45" s="767"/>
      <c r="S45" s="768"/>
      <c r="U45" s="735"/>
    </row>
    <row r="46" spans="1:21" ht="20.25" customHeight="1">
      <c r="A46" s="1317"/>
      <c r="B46" s="1320" t="s">
        <v>82</v>
      </c>
      <c r="C46" s="766" t="s">
        <v>78</v>
      </c>
      <c r="D46" s="767">
        <v>16</v>
      </c>
      <c r="E46" s="767">
        <v>0</v>
      </c>
      <c r="F46" s="767">
        <v>0</v>
      </c>
      <c r="G46" s="767">
        <v>0</v>
      </c>
      <c r="H46" s="767">
        <v>0</v>
      </c>
      <c r="I46" s="767">
        <v>0</v>
      </c>
      <c r="J46" s="767">
        <v>16</v>
      </c>
      <c r="K46" s="767"/>
      <c r="L46" s="767"/>
      <c r="M46" s="767">
        <v>1</v>
      </c>
      <c r="N46" s="767">
        <v>15</v>
      </c>
      <c r="O46" s="767"/>
      <c r="P46" s="767"/>
      <c r="Q46" s="767"/>
      <c r="R46" s="767"/>
      <c r="S46" s="767"/>
      <c r="U46" s="735"/>
    </row>
    <row r="47" spans="1:21" ht="20.25" customHeight="1">
      <c r="A47" s="1317"/>
      <c r="B47" s="1320"/>
      <c r="C47" s="766" t="s">
        <v>79</v>
      </c>
      <c r="D47" s="767">
        <v>16</v>
      </c>
      <c r="E47" s="767"/>
      <c r="F47" s="767">
        <v>0</v>
      </c>
      <c r="G47" s="767"/>
      <c r="H47" s="767"/>
      <c r="I47" s="767"/>
      <c r="J47" s="767">
        <v>16</v>
      </c>
      <c r="K47" s="767"/>
      <c r="L47" s="767"/>
      <c r="M47" s="767">
        <v>1</v>
      </c>
      <c r="N47" s="767">
        <v>15</v>
      </c>
      <c r="O47" s="767"/>
      <c r="P47" s="767"/>
      <c r="Q47" s="767"/>
      <c r="R47" s="767"/>
      <c r="S47" s="768"/>
      <c r="U47" s="735"/>
    </row>
    <row r="48" spans="1:21" ht="20.25" customHeight="1">
      <c r="A48" s="1317"/>
      <c r="B48" s="1320"/>
      <c r="C48" s="766" t="s">
        <v>80</v>
      </c>
      <c r="D48" s="767">
        <v>0</v>
      </c>
      <c r="E48" s="767"/>
      <c r="F48" s="767">
        <v>0</v>
      </c>
      <c r="G48" s="767"/>
      <c r="H48" s="767"/>
      <c r="I48" s="767"/>
      <c r="J48" s="767">
        <v>0</v>
      </c>
      <c r="K48" s="767"/>
      <c r="L48" s="767"/>
      <c r="M48" s="767"/>
      <c r="N48" s="767"/>
      <c r="O48" s="767"/>
      <c r="P48" s="767"/>
      <c r="Q48" s="767"/>
      <c r="R48" s="767"/>
      <c r="S48" s="768"/>
      <c r="U48" s="735"/>
    </row>
    <row r="49" spans="1:21" ht="20.25" customHeight="1" thickBot="1">
      <c r="A49" s="1318"/>
      <c r="B49" s="1321"/>
      <c r="C49" s="769" t="s">
        <v>81</v>
      </c>
      <c r="D49" s="767">
        <v>0</v>
      </c>
      <c r="E49" s="767"/>
      <c r="F49" s="767">
        <v>0</v>
      </c>
      <c r="G49" s="767"/>
      <c r="H49" s="767"/>
      <c r="I49" s="767"/>
      <c r="J49" s="767">
        <v>0</v>
      </c>
      <c r="K49" s="767"/>
      <c r="L49" s="767"/>
      <c r="M49" s="767"/>
      <c r="N49" s="767"/>
      <c r="O49" s="767"/>
      <c r="P49" s="767"/>
      <c r="Q49" s="767"/>
      <c r="R49" s="767"/>
      <c r="S49" s="768"/>
      <c r="U49" s="735"/>
    </row>
    <row r="50" spans="1:21" ht="21" customHeight="1">
      <c r="A50" s="1316" t="s">
        <v>1012</v>
      </c>
      <c r="B50" s="1319" t="s">
        <v>977</v>
      </c>
      <c r="C50" s="1319"/>
      <c r="D50" s="741">
        <v>2789</v>
      </c>
      <c r="E50" s="741">
        <v>0</v>
      </c>
      <c r="F50" s="741">
        <v>0</v>
      </c>
      <c r="G50" s="741">
        <v>0</v>
      </c>
      <c r="H50" s="741">
        <v>0</v>
      </c>
      <c r="I50" s="741">
        <v>0</v>
      </c>
      <c r="J50" s="741">
        <v>2789</v>
      </c>
      <c r="K50" s="741">
        <v>265</v>
      </c>
      <c r="L50" s="741">
        <v>0</v>
      </c>
      <c r="M50" s="741">
        <v>132</v>
      </c>
      <c r="N50" s="741">
        <v>2389</v>
      </c>
      <c r="O50" s="741">
        <v>3</v>
      </c>
      <c r="P50" s="741">
        <v>0</v>
      </c>
      <c r="Q50" s="741"/>
      <c r="R50" s="741">
        <v>0</v>
      </c>
      <c r="S50" s="742">
        <v>0</v>
      </c>
      <c r="U50" s="735"/>
    </row>
    <row r="51" spans="1:21" ht="21" customHeight="1">
      <c r="A51" s="1317"/>
      <c r="B51" s="1320" t="s">
        <v>1008</v>
      </c>
      <c r="C51" s="766" t="s">
        <v>78</v>
      </c>
      <c r="D51" s="767">
        <v>2787</v>
      </c>
      <c r="E51" s="767">
        <v>0</v>
      </c>
      <c r="F51" s="767">
        <v>0</v>
      </c>
      <c r="G51" s="767">
        <v>0</v>
      </c>
      <c r="H51" s="767">
        <v>0</v>
      </c>
      <c r="I51" s="767">
        <v>0</v>
      </c>
      <c r="J51" s="767">
        <v>2787</v>
      </c>
      <c r="K51" s="767">
        <v>265</v>
      </c>
      <c r="L51" s="767">
        <v>0</v>
      </c>
      <c r="M51" s="767">
        <v>132</v>
      </c>
      <c r="N51" s="767">
        <v>2387</v>
      </c>
      <c r="O51" s="767">
        <v>3</v>
      </c>
      <c r="P51" s="767">
        <v>0</v>
      </c>
      <c r="Q51" s="767"/>
      <c r="R51" s="767">
        <v>0</v>
      </c>
      <c r="S51" s="767">
        <v>0</v>
      </c>
      <c r="U51" s="735"/>
    </row>
    <row r="52" spans="1:21" ht="21" customHeight="1">
      <c r="A52" s="1317"/>
      <c r="B52" s="1320"/>
      <c r="C52" s="766" t="s">
        <v>79</v>
      </c>
      <c r="D52" s="767">
        <v>2787</v>
      </c>
      <c r="E52" s="767"/>
      <c r="F52" s="767">
        <v>0</v>
      </c>
      <c r="G52" s="767"/>
      <c r="H52" s="767"/>
      <c r="I52" s="767"/>
      <c r="J52" s="767">
        <v>2787</v>
      </c>
      <c r="K52" s="772">
        <v>265</v>
      </c>
      <c r="L52" s="772"/>
      <c r="M52" s="772">
        <v>132</v>
      </c>
      <c r="N52" s="772">
        <v>2387</v>
      </c>
      <c r="O52" s="772">
        <v>3</v>
      </c>
      <c r="P52" s="767"/>
      <c r="Q52" s="767"/>
      <c r="R52" s="767"/>
      <c r="S52" s="768"/>
      <c r="U52" s="735"/>
    </row>
    <row r="53" spans="1:21" ht="21" customHeight="1">
      <c r="A53" s="1317"/>
      <c r="B53" s="1320"/>
      <c r="C53" s="766" t="s">
        <v>80</v>
      </c>
      <c r="D53" s="767">
        <v>0</v>
      </c>
      <c r="E53" s="767"/>
      <c r="F53" s="767">
        <v>0</v>
      </c>
      <c r="G53" s="767"/>
      <c r="H53" s="767"/>
      <c r="I53" s="767"/>
      <c r="J53" s="767">
        <v>0</v>
      </c>
      <c r="K53" s="767"/>
      <c r="L53" s="767"/>
      <c r="M53" s="767"/>
      <c r="N53" s="767"/>
      <c r="O53" s="767"/>
      <c r="P53" s="767"/>
      <c r="Q53" s="767"/>
      <c r="R53" s="767"/>
      <c r="S53" s="768"/>
      <c r="U53" s="735"/>
    </row>
    <row r="54" spans="1:21" ht="21" customHeight="1">
      <c r="A54" s="1317"/>
      <c r="B54" s="1320"/>
      <c r="C54" s="766" t="s">
        <v>81</v>
      </c>
      <c r="D54" s="767">
        <v>0</v>
      </c>
      <c r="E54" s="767"/>
      <c r="F54" s="767">
        <v>0</v>
      </c>
      <c r="G54" s="767"/>
      <c r="H54" s="767"/>
      <c r="I54" s="767"/>
      <c r="J54" s="767">
        <v>0</v>
      </c>
      <c r="K54" s="767"/>
      <c r="L54" s="767"/>
      <c r="M54" s="767"/>
      <c r="N54" s="767"/>
      <c r="O54" s="767"/>
      <c r="P54" s="767"/>
      <c r="Q54" s="767"/>
      <c r="R54" s="767"/>
      <c r="S54" s="768"/>
      <c r="U54" s="735"/>
    </row>
    <row r="55" spans="1:21" ht="21" customHeight="1">
      <c r="A55" s="1317"/>
      <c r="B55" s="1320" t="s">
        <v>82</v>
      </c>
      <c r="C55" s="766" t="s">
        <v>78</v>
      </c>
      <c r="D55" s="767">
        <v>2</v>
      </c>
      <c r="E55" s="767">
        <v>0</v>
      </c>
      <c r="F55" s="767">
        <v>0</v>
      </c>
      <c r="G55" s="767">
        <v>0</v>
      </c>
      <c r="H55" s="767">
        <v>0</v>
      </c>
      <c r="I55" s="767">
        <v>0</v>
      </c>
      <c r="J55" s="767">
        <v>2</v>
      </c>
      <c r="K55" s="767">
        <v>0</v>
      </c>
      <c r="L55" s="767">
        <v>0</v>
      </c>
      <c r="M55" s="767">
        <v>0</v>
      </c>
      <c r="N55" s="767">
        <v>2</v>
      </c>
      <c r="O55" s="767">
        <v>0</v>
      </c>
      <c r="P55" s="767">
        <v>0</v>
      </c>
      <c r="Q55" s="767">
        <v>0</v>
      </c>
      <c r="R55" s="767">
        <v>0</v>
      </c>
      <c r="S55" s="767">
        <v>0</v>
      </c>
      <c r="U55" s="735"/>
    </row>
    <row r="56" spans="1:21" ht="21" customHeight="1">
      <c r="A56" s="1317"/>
      <c r="B56" s="1320"/>
      <c r="C56" s="766" t="s">
        <v>79</v>
      </c>
      <c r="D56" s="767">
        <v>2</v>
      </c>
      <c r="E56" s="767"/>
      <c r="F56" s="767">
        <v>0</v>
      </c>
      <c r="G56" s="767"/>
      <c r="H56" s="767"/>
      <c r="I56" s="767"/>
      <c r="J56" s="767">
        <v>2</v>
      </c>
      <c r="K56" s="767"/>
      <c r="L56" s="767"/>
      <c r="M56" s="767"/>
      <c r="N56" s="767">
        <v>2</v>
      </c>
      <c r="O56" s="767"/>
      <c r="P56" s="767"/>
      <c r="Q56" s="767"/>
      <c r="R56" s="767"/>
      <c r="S56" s="768"/>
      <c r="U56" s="735"/>
    </row>
    <row r="57" spans="1:21" ht="21" customHeight="1">
      <c r="A57" s="1317"/>
      <c r="B57" s="1320"/>
      <c r="C57" s="766" t="s">
        <v>80</v>
      </c>
      <c r="D57" s="767">
        <v>0</v>
      </c>
      <c r="E57" s="767"/>
      <c r="F57" s="767">
        <v>0</v>
      </c>
      <c r="G57" s="767"/>
      <c r="H57" s="767"/>
      <c r="I57" s="767"/>
      <c r="J57" s="767">
        <v>0</v>
      </c>
      <c r="K57" s="767"/>
      <c r="L57" s="767"/>
      <c r="M57" s="767"/>
      <c r="N57" s="767"/>
      <c r="O57" s="767"/>
      <c r="P57" s="767"/>
      <c r="Q57" s="767"/>
      <c r="R57" s="767"/>
      <c r="S57" s="768"/>
      <c r="U57" s="735"/>
    </row>
    <row r="58" spans="1:21" ht="21" customHeight="1" thickBot="1">
      <c r="A58" s="1318"/>
      <c r="B58" s="1321"/>
      <c r="C58" s="769" t="s">
        <v>81</v>
      </c>
      <c r="D58" s="767">
        <v>0</v>
      </c>
      <c r="E58" s="767"/>
      <c r="F58" s="767">
        <v>0</v>
      </c>
      <c r="G58" s="767"/>
      <c r="H58" s="767"/>
      <c r="I58" s="767"/>
      <c r="J58" s="767">
        <v>0</v>
      </c>
      <c r="K58" s="767"/>
      <c r="L58" s="767"/>
      <c r="M58" s="767"/>
      <c r="N58" s="767"/>
      <c r="O58" s="767"/>
      <c r="P58" s="767"/>
      <c r="Q58" s="767"/>
      <c r="R58" s="767"/>
      <c r="S58" s="768"/>
      <c r="U58" s="735"/>
    </row>
    <row r="59" spans="1:21" ht="21" customHeight="1">
      <c r="A59" s="1316" t="s">
        <v>1013</v>
      </c>
      <c r="B59" s="1319" t="s">
        <v>977</v>
      </c>
      <c r="C59" s="1319"/>
      <c r="D59" s="741">
        <f>D60+D64</f>
        <v>2780</v>
      </c>
      <c r="E59" s="741">
        <f>E60+E64</f>
        <v>0</v>
      </c>
      <c r="F59" s="741">
        <f t="shared" ref="F59:F67" si="18">SUM(G59:I59)</f>
        <v>0</v>
      </c>
      <c r="G59" s="741">
        <f>G60+G64</f>
        <v>0</v>
      </c>
      <c r="H59" s="741">
        <f>H60+H64</f>
        <v>0</v>
      </c>
      <c r="I59" s="741">
        <f>I60+I64</f>
        <v>0</v>
      </c>
      <c r="J59" s="741">
        <f t="shared" ref="J59:J67" si="19">SUM(K59:S59)</f>
        <v>2780</v>
      </c>
      <c r="K59" s="741">
        <f t="shared" ref="K59:S59" si="20">K60+K64</f>
        <v>150</v>
      </c>
      <c r="L59" s="741">
        <f t="shared" si="20"/>
        <v>0</v>
      </c>
      <c r="M59" s="741">
        <f t="shared" si="20"/>
        <v>221</v>
      </c>
      <c r="N59" s="741">
        <f t="shared" si="20"/>
        <v>2327</v>
      </c>
      <c r="O59" s="741">
        <f t="shared" si="20"/>
        <v>7</v>
      </c>
      <c r="P59" s="741">
        <f t="shared" si="20"/>
        <v>3</v>
      </c>
      <c r="Q59" s="741">
        <f t="shared" si="20"/>
        <v>10</v>
      </c>
      <c r="R59" s="741">
        <f t="shared" si="20"/>
        <v>0</v>
      </c>
      <c r="S59" s="742">
        <f t="shared" si="20"/>
        <v>62</v>
      </c>
      <c r="U59" s="735"/>
    </row>
    <row r="60" spans="1:21" ht="21" customHeight="1">
      <c r="A60" s="1317"/>
      <c r="B60" s="1320" t="s">
        <v>1008</v>
      </c>
      <c r="C60" s="766" t="s">
        <v>78</v>
      </c>
      <c r="D60" s="767">
        <f t="shared" ref="D60:D67" si="21">E60+F60+J60</f>
        <v>2772</v>
      </c>
      <c r="E60" s="767">
        <f>SUM(E61:E63)</f>
        <v>0</v>
      </c>
      <c r="F60" s="767">
        <f t="shared" si="18"/>
        <v>0</v>
      </c>
      <c r="G60" s="767">
        <f>SUM(G61:G63)</f>
        <v>0</v>
      </c>
      <c r="H60" s="767">
        <f>SUM(H61:H63)</f>
        <v>0</v>
      </c>
      <c r="I60" s="767">
        <f>SUM(I61:I63)</f>
        <v>0</v>
      </c>
      <c r="J60" s="767">
        <f t="shared" si="19"/>
        <v>2772</v>
      </c>
      <c r="K60" s="767">
        <f t="shared" ref="K60:S60" si="22">SUM(K61:K63)</f>
        <v>150</v>
      </c>
      <c r="L60" s="767">
        <f t="shared" si="22"/>
        <v>0</v>
      </c>
      <c r="M60" s="767">
        <f t="shared" si="22"/>
        <v>221</v>
      </c>
      <c r="N60" s="767">
        <f t="shared" si="22"/>
        <v>2319</v>
      </c>
      <c r="O60" s="767">
        <f t="shared" si="22"/>
        <v>7</v>
      </c>
      <c r="P60" s="767">
        <f t="shared" si="22"/>
        <v>3</v>
      </c>
      <c r="Q60" s="767">
        <f t="shared" si="22"/>
        <v>10</v>
      </c>
      <c r="R60" s="767">
        <f t="shared" si="22"/>
        <v>0</v>
      </c>
      <c r="S60" s="767">
        <f t="shared" si="22"/>
        <v>62</v>
      </c>
      <c r="U60" s="735"/>
    </row>
    <row r="61" spans="1:21" ht="21" customHeight="1">
      <c r="A61" s="1317"/>
      <c r="B61" s="1320"/>
      <c r="C61" s="766" t="s">
        <v>79</v>
      </c>
      <c r="D61" s="767">
        <f t="shared" si="21"/>
        <v>2772</v>
      </c>
      <c r="E61" s="767"/>
      <c r="F61" s="767">
        <f t="shared" si="18"/>
        <v>0</v>
      </c>
      <c r="G61" s="767"/>
      <c r="H61" s="767"/>
      <c r="I61" s="767"/>
      <c r="J61" s="767">
        <f t="shared" si="19"/>
        <v>2772</v>
      </c>
      <c r="K61" s="767">
        <v>150</v>
      </c>
      <c r="L61" s="767"/>
      <c r="M61" s="767">
        <v>221</v>
      </c>
      <c r="N61" s="767">
        <v>2319</v>
      </c>
      <c r="O61" s="767">
        <v>7</v>
      </c>
      <c r="P61" s="767">
        <v>3</v>
      </c>
      <c r="Q61" s="767">
        <v>10</v>
      </c>
      <c r="R61" s="767"/>
      <c r="S61" s="768">
        <v>62</v>
      </c>
      <c r="U61" s="735"/>
    </row>
    <row r="62" spans="1:21" ht="21" customHeight="1">
      <c r="A62" s="1317"/>
      <c r="B62" s="1320"/>
      <c r="C62" s="766" t="s">
        <v>80</v>
      </c>
      <c r="D62" s="767">
        <f t="shared" si="21"/>
        <v>0</v>
      </c>
      <c r="E62" s="767"/>
      <c r="F62" s="767">
        <f t="shared" si="18"/>
        <v>0</v>
      </c>
      <c r="G62" s="767"/>
      <c r="H62" s="767"/>
      <c r="I62" s="767"/>
      <c r="J62" s="767">
        <f t="shared" si="19"/>
        <v>0</v>
      </c>
      <c r="K62" s="767"/>
      <c r="L62" s="767"/>
      <c r="M62" s="767"/>
      <c r="N62" s="767"/>
      <c r="O62" s="767"/>
      <c r="P62" s="767"/>
      <c r="Q62" s="767"/>
      <c r="R62" s="767"/>
      <c r="S62" s="768"/>
      <c r="U62" s="735"/>
    </row>
    <row r="63" spans="1:21" ht="21" customHeight="1">
      <c r="A63" s="1317"/>
      <c r="B63" s="1320"/>
      <c r="C63" s="766" t="s">
        <v>81</v>
      </c>
      <c r="D63" s="767">
        <f t="shared" si="21"/>
        <v>0</v>
      </c>
      <c r="E63" s="767"/>
      <c r="F63" s="767">
        <f t="shared" si="18"/>
        <v>0</v>
      </c>
      <c r="G63" s="767"/>
      <c r="H63" s="767"/>
      <c r="I63" s="767"/>
      <c r="J63" s="767">
        <f t="shared" si="19"/>
        <v>0</v>
      </c>
      <c r="K63" s="767"/>
      <c r="L63" s="767"/>
      <c r="M63" s="767"/>
      <c r="N63" s="767"/>
      <c r="O63" s="767"/>
      <c r="P63" s="767"/>
      <c r="Q63" s="767"/>
      <c r="R63" s="767"/>
      <c r="S63" s="768"/>
      <c r="U63" s="735"/>
    </row>
    <row r="64" spans="1:21" ht="21" customHeight="1">
      <c r="A64" s="1317"/>
      <c r="B64" s="1320" t="s">
        <v>82</v>
      </c>
      <c r="C64" s="766" t="s">
        <v>78</v>
      </c>
      <c r="D64" s="767">
        <f t="shared" si="21"/>
        <v>8</v>
      </c>
      <c r="E64" s="767">
        <f>SUM(E65:E67)</f>
        <v>0</v>
      </c>
      <c r="F64" s="767">
        <f t="shared" si="18"/>
        <v>0</v>
      </c>
      <c r="G64" s="767">
        <f>SUM(G65:G67)</f>
        <v>0</v>
      </c>
      <c r="H64" s="767">
        <f>SUM(H65:H67)</f>
        <v>0</v>
      </c>
      <c r="I64" s="767">
        <f>SUM(I65:I67)</f>
        <v>0</v>
      </c>
      <c r="J64" s="767">
        <f t="shared" si="19"/>
        <v>8</v>
      </c>
      <c r="K64" s="767">
        <f t="shared" ref="K64:S64" si="23">SUM(K65:K67)</f>
        <v>0</v>
      </c>
      <c r="L64" s="767">
        <f t="shared" si="23"/>
        <v>0</v>
      </c>
      <c r="M64" s="767">
        <f t="shared" si="23"/>
        <v>0</v>
      </c>
      <c r="N64" s="767">
        <f t="shared" si="23"/>
        <v>8</v>
      </c>
      <c r="O64" s="767">
        <f t="shared" si="23"/>
        <v>0</v>
      </c>
      <c r="P64" s="767">
        <f t="shared" si="23"/>
        <v>0</v>
      </c>
      <c r="Q64" s="767">
        <f t="shared" si="23"/>
        <v>0</v>
      </c>
      <c r="R64" s="767">
        <f t="shared" si="23"/>
        <v>0</v>
      </c>
      <c r="S64" s="767">
        <f t="shared" si="23"/>
        <v>0</v>
      </c>
      <c r="U64" s="735"/>
    </row>
    <row r="65" spans="1:21" ht="21" customHeight="1">
      <c r="A65" s="1317"/>
      <c r="B65" s="1320"/>
      <c r="C65" s="766" t="s">
        <v>79</v>
      </c>
      <c r="D65" s="767">
        <f t="shared" si="21"/>
        <v>8</v>
      </c>
      <c r="E65" s="767"/>
      <c r="F65" s="767">
        <f t="shared" si="18"/>
        <v>0</v>
      </c>
      <c r="G65" s="767"/>
      <c r="H65" s="767"/>
      <c r="I65" s="767"/>
      <c r="J65" s="767">
        <f t="shared" si="19"/>
        <v>8</v>
      </c>
      <c r="K65" s="767"/>
      <c r="L65" s="767"/>
      <c r="M65" s="767"/>
      <c r="N65" s="767">
        <v>8</v>
      </c>
      <c r="O65" s="767"/>
      <c r="P65" s="767"/>
      <c r="Q65" s="767"/>
      <c r="R65" s="767"/>
      <c r="S65" s="768"/>
      <c r="U65" s="735"/>
    </row>
    <row r="66" spans="1:21" ht="21" customHeight="1">
      <c r="A66" s="1317"/>
      <c r="B66" s="1320"/>
      <c r="C66" s="766" t="s">
        <v>80</v>
      </c>
      <c r="D66" s="767">
        <f t="shared" si="21"/>
        <v>0</v>
      </c>
      <c r="E66" s="767"/>
      <c r="F66" s="767">
        <f t="shared" si="18"/>
        <v>0</v>
      </c>
      <c r="G66" s="767"/>
      <c r="H66" s="767"/>
      <c r="I66" s="767"/>
      <c r="J66" s="767">
        <f t="shared" si="19"/>
        <v>0</v>
      </c>
      <c r="K66" s="767"/>
      <c r="L66" s="767"/>
      <c r="M66" s="767"/>
      <c r="N66" s="767"/>
      <c r="O66" s="767"/>
      <c r="P66" s="767"/>
      <c r="Q66" s="767"/>
      <c r="R66" s="767"/>
      <c r="S66" s="768"/>
      <c r="U66" s="735"/>
    </row>
    <row r="67" spans="1:21" ht="21" customHeight="1" thickBot="1">
      <c r="A67" s="1318"/>
      <c r="B67" s="1321"/>
      <c r="C67" s="769" t="s">
        <v>81</v>
      </c>
      <c r="D67" s="767">
        <f t="shared" si="21"/>
        <v>0</v>
      </c>
      <c r="E67" s="767"/>
      <c r="F67" s="767">
        <f t="shared" si="18"/>
        <v>0</v>
      </c>
      <c r="G67" s="767"/>
      <c r="H67" s="767"/>
      <c r="I67" s="767"/>
      <c r="J67" s="767">
        <f t="shared" si="19"/>
        <v>0</v>
      </c>
      <c r="K67" s="767"/>
      <c r="L67" s="767"/>
      <c r="M67" s="767"/>
      <c r="N67" s="767"/>
      <c r="O67" s="767"/>
      <c r="P67" s="767"/>
      <c r="Q67" s="767"/>
      <c r="R67" s="767"/>
      <c r="S67" s="768"/>
      <c r="U67" s="735"/>
    </row>
    <row r="68" spans="1:21" ht="21" customHeight="1">
      <c r="A68" s="1316" t="s">
        <v>1014</v>
      </c>
      <c r="B68" s="1319" t="s">
        <v>977</v>
      </c>
      <c r="C68" s="1319"/>
      <c r="D68" s="741">
        <v>2052</v>
      </c>
      <c r="E68" s="741">
        <v>0</v>
      </c>
      <c r="F68" s="741">
        <v>2</v>
      </c>
      <c r="G68" s="741">
        <v>0</v>
      </c>
      <c r="H68" s="741">
        <v>2</v>
      </c>
      <c r="I68" s="741">
        <v>0</v>
      </c>
      <c r="J68" s="741">
        <v>2050</v>
      </c>
      <c r="K68" s="741">
        <v>102</v>
      </c>
      <c r="L68" s="741">
        <v>0</v>
      </c>
      <c r="M68" s="741">
        <v>159</v>
      </c>
      <c r="N68" s="741">
        <v>1705</v>
      </c>
      <c r="O68" s="741">
        <v>6</v>
      </c>
      <c r="P68" s="741">
        <v>0</v>
      </c>
      <c r="Q68" s="741">
        <v>14</v>
      </c>
      <c r="R68" s="741">
        <v>0</v>
      </c>
      <c r="S68" s="742">
        <v>64</v>
      </c>
      <c r="U68" s="735"/>
    </row>
    <row r="69" spans="1:21" ht="21" customHeight="1">
      <c r="A69" s="1317"/>
      <c r="B69" s="1320" t="s">
        <v>1008</v>
      </c>
      <c r="C69" s="766" t="s">
        <v>78</v>
      </c>
      <c r="D69" s="767">
        <v>2050</v>
      </c>
      <c r="E69" s="767">
        <v>0</v>
      </c>
      <c r="F69" s="767">
        <v>2</v>
      </c>
      <c r="G69" s="767">
        <v>0</v>
      </c>
      <c r="H69" s="767">
        <v>2</v>
      </c>
      <c r="I69" s="767">
        <v>0</v>
      </c>
      <c r="J69" s="767">
        <v>2048</v>
      </c>
      <c r="K69" s="767">
        <v>102</v>
      </c>
      <c r="L69" s="767">
        <v>0</v>
      </c>
      <c r="M69" s="767">
        <v>159</v>
      </c>
      <c r="N69" s="767">
        <v>1703</v>
      </c>
      <c r="O69" s="767">
        <v>6</v>
      </c>
      <c r="P69" s="767">
        <v>0</v>
      </c>
      <c r="Q69" s="767">
        <v>14</v>
      </c>
      <c r="R69" s="767">
        <v>0</v>
      </c>
      <c r="S69" s="767">
        <v>64</v>
      </c>
      <c r="U69" s="735"/>
    </row>
    <row r="70" spans="1:21" ht="21" customHeight="1">
      <c r="A70" s="1317"/>
      <c r="B70" s="1320"/>
      <c r="C70" s="766" t="s">
        <v>79</v>
      </c>
      <c r="D70" s="767">
        <v>2050</v>
      </c>
      <c r="E70" s="767"/>
      <c r="F70" s="767">
        <v>2</v>
      </c>
      <c r="G70" s="767"/>
      <c r="H70" s="767">
        <v>2</v>
      </c>
      <c r="I70" s="767"/>
      <c r="J70" s="767">
        <v>2048</v>
      </c>
      <c r="K70" s="767">
        <v>102</v>
      </c>
      <c r="L70" s="767"/>
      <c r="M70" s="767">
        <v>159</v>
      </c>
      <c r="N70" s="767">
        <v>1703</v>
      </c>
      <c r="O70" s="767">
        <v>6</v>
      </c>
      <c r="P70" s="767"/>
      <c r="Q70" s="767">
        <v>14</v>
      </c>
      <c r="R70" s="767"/>
      <c r="S70" s="768">
        <v>64</v>
      </c>
      <c r="U70" s="735"/>
    </row>
    <row r="71" spans="1:21" ht="21" customHeight="1">
      <c r="A71" s="1317"/>
      <c r="B71" s="1320"/>
      <c r="C71" s="766" t="s">
        <v>80</v>
      </c>
      <c r="D71" s="767">
        <v>0</v>
      </c>
      <c r="E71" s="767"/>
      <c r="F71" s="767">
        <v>0</v>
      </c>
      <c r="G71" s="767"/>
      <c r="H71" s="767"/>
      <c r="I71" s="767"/>
      <c r="J71" s="767">
        <v>0</v>
      </c>
      <c r="K71" s="767"/>
      <c r="L71" s="767"/>
      <c r="M71" s="767"/>
      <c r="N71" s="767"/>
      <c r="O71" s="767"/>
      <c r="P71" s="767"/>
      <c r="Q71" s="767"/>
      <c r="R71" s="767"/>
      <c r="S71" s="768"/>
      <c r="U71" s="735"/>
    </row>
    <row r="72" spans="1:21" ht="21" customHeight="1">
      <c r="A72" s="1317"/>
      <c r="B72" s="1320"/>
      <c r="C72" s="766" t="s">
        <v>81</v>
      </c>
      <c r="D72" s="767">
        <v>0</v>
      </c>
      <c r="E72" s="767"/>
      <c r="F72" s="767">
        <v>0</v>
      </c>
      <c r="G72" s="767"/>
      <c r="H72" s="767"/>
      <c r="I72" s="767"/>
      <c r="J72" s="767">
        <v>0</v>
      </c>
      <c r="K72" s="767"/>
      <c r="L72" s="767"/>
      <c r="M72" s="767"/>
      <c r="N72" s="767"/>
      <c r="O72" s="767"/>
      <c r="P72" s="767"/>
      <c r="Q72" s="767"/>
      <c r="R72" s="767"/>
      <c r="S72" s="768"/>
      <c r="U72" s="735"/>
    </row>
    <row r="73" spans="1:21" ht="21" customHeight="1">
      <c r="A73" s="1317"/>
      <c r="B73" s="1320" t="s">
        <v>82</v>
      </c>
      <c r="C73" s="766" t="s">
        <v>78</v>
      </c>
      <c r="D73" s="767">
        <v>2</v>
      </c>
      <c r="E73" s="767">
        <v>0</v>
      </c>
      <c r="F73" s="767">
        <v>0</v>
      </c>
      <c r="G73" s="767">
        <v>0</v>
      </c>
      <c r="H73" s="767">
        <v>0</v>
      </c>
      <c r="I73" s="767">
        <v>0</v>
      </c>
      <c r="J73" s="767">
        <v>2</v>
      </c>
      <c r="K73" s="767">
        <v>0</v>
      </c>
      <c r="L73" s="767">
        <v>0</v>
      </c>
      <c r="M73" s="767">
        <v>0</v>
      </c>
      <c r="N73" s="767">
        <v>2</v>
      </c>
      <c r="O73" s="767">
        <v>0</v>
      </c>
      <c r="P73" s="767">
        <v>0</v>
      </c>
      <c r="Q73" s="767">
        <v>0</v>
      </c>
      <c r="R73" s="767">
        <v>0</v>
      </c>
      <c r="S73" s="767">
        <v>0</v>
      </c>
      <c r="U73" s="735"/>
    </row>
    <row r="74" spans="1:21" ht="21" customHeight="1">
      <c r="A74" s="1317"/>
      <c r="B74" s="1320"/>
      <c r="C74" s="766" t="s">
        <v>79</v>
      </c>
      <c r="D74" s="767">
        <v>2</v>
      </c>
      <c r="E74" s="767"/>
      <c r="F74" s="767">
        <v>0</v>
      </c>
      <c r="G74" s="767"/>
      <c r="H74" s="767"/>
      <c r="I74" s="767"/>
      <c r="J74" s="767">
        <v>2</v>
      </c>
      <c r="K74" s="767"/>
      <c r="L74" s="767"/>
      <c r="M74" s="767"/>
      <c r="N74" s="767">
        <v>2</v>
      </c>
      <c r="O74" s="767"/>
      <c r="P74" s="767"/>
      <c r="Q74" s="767"/>
      <c r="R74" s="767"/>
      <c r="S74" s="768"/>
      <c r="U74" s="735"/>
    </row>
    <row r="75" spans="1:21" ht="21" customHeight="1">
      <c r="A75" s="1317"/>
      <c r="B75" s="1320"/>
      <c r="C75" s="766" t="s">
        <v>80</v>
      </c>
      <c r="D75" s="767">
        <v>0</v>
      </c>
      <c r="E75" s="767"/>
      <c r="F75" s="767">
        <v>0</v>
      </c>
      <c r="G75" s="767"/>
      <c r="H75" s="767"/>
      <c r="I75" s="767"/>
      <c r="J75" s="767">
        <v>0</v>
      </c>
      <c r="K75" s="767"/>
      <c r="L75" s="767"/>
      <c r="M75" s="767"/>
      <c r="N75" s="767"/>
      <c r="O75" s="767"/>
      <c r="P75" s="767"/>
      <c r="Q75" s="767"/>
      <c r="R75" s="767"/>
      <c r="S75" s="768"/>
      <c r="U75" s="735"/>
    </row>
    <row r="76" spans="1:21" ht="21" customHeight="1" thickBot="1">
      <c r="A76" s="1318"/>
      <c r="B76" s="1321"/>
      <c r="C76" s="769" t="s">
        <v>81</v>
      </c>
      <c r="D76" s="767">
        <v>0</v>
      </c>
      <c r="E76" s="767"/>
      <c r="F76" s="767">
        <v>0</v>
      </c>
      <c r="G76" s="767"/>
      <c r="H76" s="767"/>
      <c r="I76" s="767"/>
      <c r="J76" s="767">
        <v>0</v>
      </c>
      <c r="K76" s="767"/>
      <c r="L76" s="767"/>
      <c r="M76" s="767"/>
      <c r="N76" s="767"/>
      <c r="O76" s="767"/>
      <c r="P76" s="767"/>
      <c r="Q76" s="767"/>
      <c r="R76" s="767"/>
      <c r="S76" s="768"/>
      <c r="U76" s="735"/>
    </row>
    <row r="77" spans="1:21" ht="21" customHeight="1">
      <c r="A77" s="1316" t="s">
        <v>1015</v>
      </c>
      <c r="B77" s="1319" t="s">
        <v>977</v>
      </c>
      <c r="C77" s="1319"/>
      <c r="D77" s="741">
        <v>2794</v>
      </c>
      <c r="E77" s="741">
        <v>0</v>
      </c>
      <c r="F77" s="741">
        <v>0</v>
      </c>
      <c r="G77" s="741">
        <v>0</v>
      </c>
      <c r="H77" s="741">
        <v>0</v>
      </c>
      <c r="I77" s="741">
        <v>0</v>
      </c>
      <c r="J77" s="741">
        <v>2794</v>
      </c>
      <c r="K77" s="741">
        <v>121</v>
      </c>
      <c r="L77" s="741">
        <v>1</v>
      </c>
      <c r="M77" s="741">
        <v>43</v>
      </c>
      <c r="N77" s="741">
        <v>2488</v>
      </c>
      <c r="O77" s="741">
        <v>5</v>
      </c>
      <c r="P77" s="741">
        <v>0</v>
      </c>
      <c r="Q77" s="741">
        <v>0</v>
      </c>
      <c r="R77" s="741">
        <v>0</v>
      </c>
      <c r="S77" s="742">
        <v>136</v>
      </c>
      <c r="U77" s="735"/>
    </row>
    <row r="78" spans="1:21" ht="21" customHeight="1">
      <c r="A78" s="1317"/>
      <c r="B78" s="1320" t="s">
        <v>1008</v>
      </c>
      <c r="C78" s="766" t="s">
        <v>78</v>
      </c>
      <c r="D78" s="767">
        <v>2794</v>
      </c>
      <c r="E78" s="767">
        <v>0</v>
      </c>
      <c r="F78" s="767">
        <v>0</v>
      </c>
      <c r="G78" s="767">
        <v>0</v>
      </c>
      <c r="H78" s="767">
        <v>0</v>
      </c>
      <c r="I78" s="767">
        <v>0</v>
      </c>
      <c r="J78" s="767">
        <v>2794</v>
      </c>
      <c r="K78" s="767">
        <v>121</v>
      </c>
      <c r="L78" s="767">
        <v>1</v>
      </c>
      <c r="M78" s="767">
        <v>43</v>
      </c>
      <c r="N78" s="767">
        <v>2488</v>
      </c>
      <c r="O78" s="767">
        <v>5</v>
      </c>
      <c r="P78" s="767">
        <v>0</v>
      </c>
      <c r="Q78" s="767">
        <v>0</v>
      </c>
      <c r="R78" s="767">
        <v>0</v>
      </c>
      <c r="S78" s="767">
        <v>136</v>
      </c>
      <c r="U78" s="735"/>
    </row>
    <row r="79" spans="1:21" ht="21" customHeight="1">
      <c r="A79" s="1317"/>
      <c r="B79" s="1320"/>
      <c r="C79" s="766" t="s">
        <v>79</v>
      </c>
      <c r="D79" s="767">
        <v>2794</v>
      </c>
      <c r="E79" s="767"/>
      <c r="F79" s="767">
        <v>0</v>
      </c>
      <c r="G79" s="767"/>
      <c r="H79" s="767"/>
      <c r="I79" s="767"/>
      <c r="J79" s="767">
        <v>2794</v>
      </c>
      <c r="K79" s="767">
        <v>121</v>
      </c>
      <c r="L79" s="767">
        <v>1</v>
      </c>
      <c r="M79" s="767">
        <v>43</v>
      </c>
      <c r="N79" s="767">
        <v>2488</v>
      </c>
      <c r="O79" s="767">
        <v>5</v>
      </c>
      <c r="P79" s="767"/>
      <c r="Q79" s="767"/>
      <c r="R79" s="767"/>
      <c r="S79" s="768">
        <v>136</v>
      </c>
      <c r="U79" s="735"/>
    </row>
    <row r="80" spans="1:21" ht="21" customHeight="1">
      <c r="A80" s="1317"/>
      <c r="B80" s="1320"/>
      <c r="C80" s="766" t="s">
        <v>80</v>
      </c>
      <c r="D80" s="767">
        <v>0</v>
      </c>
      <c r="E80" s="767"/>
      <c r="F80" s="767">
        <v>0</v>
      </c>
      <c r="G80" s="767"/>
      <c r="H80" s="767"/>
      <c r="I80" s="767"/>
      <c r="J80" s="767">
        <v>0</v>
      </c>
      <c r="K80" s="767"/>
      <c r="L80" s="767"/>
      <c r="M80" s="767"/>
      <c r="N80" s="767"/>
      <c r="O80" s="767"/>
      <c r="P80" s="767"/>
      <c r="Q80" s="767"/>
      <c r="R80" s="767"/>
      <c r="S80" s="768"/>
      <c r="U80" s="735"/>
    </row>
    <row r="81" spans="1:21" ht="21" customHeight="1">
      <c r="A81" s="1317"/>
      <c r="B81" s="1320"/>
      <c r="C81" s="766" t="s">
        <v>81</v>
      </c>
      <c r="D81" s="767">
        <v>0</v>
      </c>
      <c r="E81" s="767"/>
      <c r="F81" s="767">
        <v>0</v>
      </c>
      <c r="G81" s="767"/>
      <c r="H81" s="767"/>
      <c r="I81" s="767"/>
      <c r="J81" s="767">
        <v>0</v>
      </c>
      <c r="K81" s="767"/>
      <c r="L81" s="767"/>
      <c r="M81" s="767"/>
      <c r="N81" s="767"/>
      <c r="O81" s="767"/>
      <c r="P81" s="767"/>
      <c r="Q81" s="767"/>
      <c r="R81" s="767"/>
      <c r="S81" s="768"/>
      <c r="U81" s="735"/>
    </row>
    <row r="82" spans="1:21" ht="21" customHeight="1">
      <c r="A82" s="1317"/>
      <c r="B82" s="1320" t="s">
        <v>82</v>
      </c>
      <c r="C82" s="766" t="s">
        <v>78</v>
      </c>
      <c r="D82" s="767">
        <v>0</v>
      </c>
      <c r="E82" s="767">
        <v>0</v>
      </c>
      <c r="F82" s="767">
        <v>0</v>
      </c>
      <c r="G82" s="767">
        <v>0</v>
      </c>
      <c r="H82" s="767">
        <v>0</v>
      </c>
      <c r="I82" s="767">
        <v>0</v>
      </c>
      <c r="J82" s="767">
        <v>0</v>
      </c>
      <c r="K82" s="767">
        <v>0</v>
      </c>
      <c r="L82" s="767">
        <v>0</v>
      </c>
      <c r="M82" s="767">
        <v>0</v>
      </c>
      <c r="N82" s="767">
        <v>0</v>
      </c>
      <c r="O82" s="767">
        <v>0</v>
      </c>
      <c r="P82" s="767">
        <v>0</v>
      </c>
      <c r="Q82" s="767">
        <v>0</v>
      </c>
      <c r="R82" s="767">
        <v>0</v>
      </c>
      <c r="S82" s="767">
        <v>0</v>
      </c>
      <c r="U82" s="735"/>
    </row>
    <row r="83" spans="1:21" ht="21" customHeight="1">
      <c r="A83" s="1317"/>
      <c r="B83" s="1320"/>
      <c r="C83" s="766" t="s">
        <v>79</v>
      </c>
      <c r="D83" s="767">
        <v>0</v>
      </c>
      <c r="E83" s="767"/>
      <c r="F83" s="767">
        <v>0</v>
      </c>
      <c r="G83" s="767"/>
      <c r="H83" s="767"/>
      <c r="I83" s="767"/>
      <c r="J83" s="767">
        <v>0</v>
      </c>
      <c r="K83" s="767"/>
      <c r="L83" s="767"/>
      <c r="M83" s="767"/>
      <c r="N83" s="767"/>
      <c r="O83" s="767"/>
      <c r="P83" s="767"/>
      <c r="Q83" s="767"/>
      <c r="R83" s="767"/>
      <c r="S83" s="768"/>
      <c r="U83" s="735"/>
    </row>
    <row r="84" spans="1:21" ht="21" customHeight="1">
      <c r="A84" s="1317"/>
      <c r="B84" s="1320"/>
      <c r="C84" s="766" t="s">
        <v>80</v>
      </c>
      <c r="D84" s="767">
        <v>0</v>
      </c>
      <c r="E84" s="767"/>
      <c r="F84" s="767">
        <v>0</v>
      </c>
      <c r="G84" s="767"/>
      <c r="H84" s="767"/>
      <c r="I84" s="767"/>
      <c r="J84" s="767">
        <v>0</v>
      </c>
      <c r="K84" s="767"/>
      <c r="L84" s="767"/>
      <c r="M84" s="767"/>
      <c r="N84" s="767"/>
      <c r="O84" s="767"/>
      <c r="P84" s="767"/>
      <c r="Q84" s="767"/>
      <c r="R84" s="767"/>
      <c r="S84" s="768"/>
      <c r="U84" s="735"/>
    </row>
    <row r="85" spans="1:21" ht="21" customHeight="1" thickBot="1">
      <c r="A85" s="1318"/>
      <c r="B85" s="1321"/>
      <c r="C85" s="769" t="s">
        <v>81</v>
      </c>
      <c r="D85" s="767">
        <v>0</v>
      </c>
      <c r="E85" s="767"/>
      <c r="F85" s="767">
        <v>0</v>
      </c>
      <c r="G85" s="767"/>
      <c r="H85" s="767"/>
      <c r="I85" s="767"/>
      <c r="J85" s="767">
        <v>0</v>
      </c>
      <c r="K85" s="767"/>
      <c r="L85" s="767"/>
      <c r="M85" s="767"/>
      <c r="N85" s="767"/>
      <c r="O85" s="767"/>
      <c r="P85" s="767"/>
      <c r="Q85" s="767"/>
      <c r="R85" s="767"/>
      <c r="S85" s="768"/>
      <c r="U85" s="735"/>
    </row>
    <row r="86" spans="1:21" ht="21" customHeight="1">
      <c r="A86" s="1316" t="s">
        <v>1016</v>
      </c>
      <c r="B86" s="1319" t="s">
        <v>977</v>
      </c>
      <c r="C86" s="1319"/>
      <c r="D86" s="741">
        <v>1630</v>
      </c>
      <c r="E86" s="741">
        <v>0</v>
      </c>
      <c r="F86" s="741">
        <v>1</v>
      </c>
      <c r="G86" s="741">
        <v>1</v>
      </c>
      <c r="H86" s="741">
        <v>0</v>
      </c>
      <c r="I86" s="741">
        <v>0</v>
      </c>
      <c r="J86" s="741">
        <v>1629</v>
      </c>
      <c r="K86" s="741">
        <v>82</v>
      </c>
      <c r="L86" s="741">
        <v>0</v>
      </c>
      <c r="M86" s="741">
        <v>144</v>
      </c>
      <c r="N86" s="741">
        <v>1392</v>
      </c>
      <c r="O86" s="741">
        <v>9</v>
      </c>
      <c r="P86" s="741">
        <v>0</v>
      </c>
      <c r="Q86" s="741">
        <v>2</v>
      </c>
      <c r="R86" s="741">
        <v>0</v>
      </c>
      <c r="S86" s="742">
        <v>0</v>
      </c>
      <c r="U86" s="735"/>
    </row>
    <row r="87" spans="1:21" ht="21" customHeight="1">
      <c r="A87" s="1317"/>
      <c r="B87" s="1320" t="s">
        <v>1008</v>
      </c>
      <c r="C87" s="766" t="s">
        <v>78</v>
      </c>
      <c r="D87" s="767">
        <v>1629</v>
      </c>
      <c r="E87" s="767">
        <v>0</v>
      </c>
      <c r="F87" s="767">
        <v>1</v>
      </c>
      <c r="G87" s="767">
        <v>1</v>
      </c>
      <c r="H87" s="767">
        <v>0</v>
      </c>
      <c r="I87" s="767">
        <v>0</v>
      </c>
      <c r="J87" s="767">
        <v>1628</v>
      </c>
      <c r="K87" s="767">
        <v>82</v>
      </c>
      <c r="L87" s="767">
        <v>0</v>
      </c>
      <c r="M87" s="767">
        <v>144</v>
      </c>
      <c r="N87" s="767">
        <v>1391</v>
      </c>
      <c r="O87" s="767">
        <v>9</v>
      </c>
      <c r="P87" s="767">
        <v>0</v>
      </c>
      <c r="Q87" s="767">
        <v>2</v>
      </c>
      <c r="R87" s="767">
        <v>0</v>
      </c>
      <c r="S87" s="767">
        <v>0</v>
      </c>
      <c r="U87" s="735"/>
    </row>
    <row r="88" spans="1:21" ht="21" customHeight="1">
      <c r="A88" s="1317"/>
      <c r="B88" s="1320"/>
      <c r="C88" s="766" t="s">
        <v>79</v>
      </c>
      <c r="D88" s="767">
        <v>1629</v>
      </c>
      <c r="E88" s="767"/>
      <c r="F88" s="767">
        <v>1</v>
      </c>
      <c r="G88" s="767">
        <v>1</v>
      </c>
      <c r="H88" s="767"/>
      <c r="I88" s="767"/>
      <c r="J88" s="767">
        <v>1628</v>
      </c>
      <c r="K88" s="767">
        <v>82</v>
      </c>
      <c r="L88" s="767"/>
      <c r="M88" s="767">
        <v>144</v>
      </c>
      <c r="N88" s="767">
        <v>1391</v>
      </c>
      <c r="O88" s="767">
        <v>9</v>
      </c>
      <c r="P88" s="767"/>
      <c r="Q88" s="767">
        <v>2</v>
      </c>
      <c r="R88" s="767"/>
      <c r="S88" s="768"/>
      <c r="U88" s="735"/>
    </row>
    <row r="89" spans="1:21" ht="21" customHeight="1">
      <c r="A89" s="1317"/>
      <c r="B89" s="1320"/>
      <c r="C89" s="766" t="s">
        <v>80</v>
      </c>
      <c r="D89" s="767">
        <v>0</v>
      </c>
      <c r="E89" s="767"/>
      <c r="F89" s="767">
        <v>0</v>
      </c>
      <c r="G89" s="767"/>
      <c r="H89" s="767"/>
      <c r="I89" s="767"/>
      <c r="J89" s="767">
        <v>0</v>
      </c>
      <c r="K89" s="767"/>
      <c r="L89" s="767"/>
      <c r="M89" s="767"/>
      <c r="N89" s="767"/>
      <c r="O89" s="767"/>
      <c r="P89" s="767"/>
      <c r="Q89" s="767"/>
      <c r="R89" s="767"/>
      <c r="S89" s="768"/>
      <c r="U89" s="735"/>
    </row>
    <row r="90" spans="1:21" ht="21" customHeight="1">
      <c r="A90" s="1317"/>
      <c r="B90" s="1320"/>
      <c r="C90" s="766" t="s">
        <v>81</v>
      </c>
      <c r="D90" s="767">
        <v>0</v>
      </c>
      <c r="E90" s="767"/>
      <c r="F90" s="767">
        <v>0</v>
      </c>
      <c r="G90" s="767"/>
      <c r="H90" s="767"/>
      <c r="I90" s="767"/>
      <c r="J90" s="767">
        <v>0</v>
      </c>
      <c r="K90" s="767"/>
      <c r="L90" s="767"/>
      <c r="M90" s="767"/>
      <c r="N90" s="767"/>
      <c r="O90" s="767"/>
      <c r="P90" s="767"/>
      <c r="Q90" s="767"/>
      <c r="R90" s="767"/>
      <c r="S90" s="768"/>
      <c r="U90" s="735"/>
    </row>
    <row r="91" spans="1:21" ht="21" customHeight="1">
      <c r="A91" s="1317"/>
      <c r="B91" s="1320" t="s">
        <v>82</v>
      </c>
      <c r="C91" s="766" t="s">
        <v>78</v>
      </c>
      <c r="D91" s="767">
        <v>1</v>
      </c>
      <c r="E91" s="767">
        <v>0</v>
      </c>
      <c r="F91" s="767">
        <v>0</v>
      </c>
      <c r="G91" s="767">
        <v>0</v>
      </c>
      <c r="H91" s="767">
        <v>0</v>
      </c>
      <c r="I91" s="767">
        <v>0</v>
      </c>
      <c r="J91" s="767">
        <v>1</v>
      </c>
      <c r="K91" s="767">
        <v>0</v>
      </c>
      <c r="L91" s="767">
        <v>0</v>
      </c>
      <c r="M91" s="767">
        <v>0</v>
      </c>
      <c r="N91" s="767">
        <v>1</v>
      </c>
      <c r="O91" s="767">
        <v>0</v>
      </c>
      <c r="P91" s="767">
        <v>0</v>
      </c>
      <c r="Q91" s="767">
        <v>0</v>
      </c>
      <c r="R91" s="767">
        <v>0</v>
      </c>
      <c r="S91" s="767">
        <v>0</v>
      </c>
      <c r="U91" s="735"/>
    </row>
    <row r="92" spans="1:21" ht="21" customHeight="1">
      <c r="A92" s="1317"/>
      <c r="B92" s="1320"/>
      <c r="C92" s="766" t="s">
        <v>79</v>
      </c>
      <c r="D92" s="767">
        <v>0</v>
      </c>
      <c r="E92" s="767"/>
      <c r="F92" s="767">
        <v>0</v>
      </c>
      <c r="G92" s="767"/>
      <c r="H92" s="767"/>
      <c r="I92" s="767"/>
      <c r="J92" s="767">
        <v>0</v>
      </c>
      <c r="K92" s="767"/>
      <c r="L92" s="767"/>
      <c r="M92" s="767"/>
      <c r="N92" s="767"/>
      <c r="O92" s="767"/>
      <c r="P92" s="767"/>
      <c r="Q92" s="767"/>
      <c r="R92" s="767"/>
      <c r="S92" s="768"/>
      <c r="U92" s="735"/>
    </row>
    <row r="93" spans="1:21" ht="21" customHeight="1">
      <c r="A93" s="1317"/>
      <c r="B93" s="1320"/>
      <c r="C93" s="766" t="s">
        <v>80</v>
      </c>
      <c r="D93" s="767">
        <v>1</v>
      </c>
      <c r="E93" s="767"/>
      <c r="F93" s="767">
        <v>0</v>
      </c>
      <c r="G93" s="767"/>
      <c r="H93" s="767"/>
      <c r="I93" s="767"/>
      <c r="J93" s="767">
        <v>1</v>
      </c>
      <c r="K93" s="767"/>
      <c r="L93" s="767"/>
      <c r="M93" s="767"/>
      <c r="N93" s="767">
        <v>1</v>
      </c>
      <c r="O93" s="767"/>
      <c r="P93" s="767"/>
      <c r="Q93" s="767"/>
      <c r="R93" s="767"/>
      <c r="S93" s="768"/>
      <c r="U93" s="735"/>
    </row>
    <row r="94" spans="1:21" ht="21" customHeight="1" thickBot="1">
      <c r="A94" s="1318"/>
      <c r="B94" s="1321"/>
      <c r="C94" s="769" t="s">
        <v>81</v>
      </c>
      <c r="D94" s="767">
        <v>0</v>
      </c>
      <c r="E94" s="767"/>
      <c r="F94" s="767">
        <v>0</v>
      </c>
      <c r="G94" s="767"/>
      <c r="H94" s="767"/>
      <c r="I94" s="767"/>
      <c r="J94" s="767">
        <v>0</v>
      </c>
      <c r="K94" s="767"/>
      <c r="L94" s="767"/>
      <c r="M94" s="767"/>
      <c r="N94" s="767"/>
      <c r="O94" s="767"/>
      <c r="P94" s="767"/>
      <c r="Q94" s="767"/>
      <c r="R94" s="767"/>
      <c r="S94" s="768"/>
      <c r="U94" s="735"/>
    </row>
    <row r="95" spans="1:21" ht="21" customHeight="1">
      <c r="A95" s="1316" t="s">
        <v>1017</v>
      </c>
      <c r="B95" s="1319" t="s">
        <v>977</v>
      </c>
      <c r="C95" s="1319"/>
      <c r="D95" s="773">
        <v>811</v>
      </c>
      <c r="E95" s="774"/>
      <c r="F95" s="774">
        <v>3</v>
      </c>
      <c r="G95" s="774">
        <v>2</v>
      </c>
      <c r="H95" s="774">
        <v>1</v>
      </c>
      <c r="I95" s="774"/>
      <c r="J95" s="774">
        <v>808</v>
      </c>
      <c r="K95" s="774">
        <v>32</v>
      </c>
      <c r="L95" s="774">
        <v>16</v>
      </c>
      <c r="M95" s="774">
        <v>110</v>
      </c>
      <c r="N95" s="774">
        <v>563</v>
      </c>
      <c r="O95" s="774">
        <v>12</v>
      </c>
      <c r="P95" s="774">
        <v>30</v>
      </c>
      <c r="Q95" s="774">
        <v>1</v>
      </c>
      <c r="R95" s="774"/>
      <c r="S95" s="774">
        <v>44</v>
      </c>
      <c r="U95" s="735"/>
    </row>
    <row r="96" spans="1:21" ht="21" customHeight="1">
      <c r="A96" s="1317"/>
      <c r="B96" s="1320" t="s">
        <v>1008</v>
      </c>
      <c r="C96" s="766" t="s">
        <v>78</v>
      </c>
      <c r="D96" s="767">
        <v>810</v>
      </c>
      <c r="E96" s="767">
        <v>0</v>
      </c>
      <c r="F96" s="767">
        <v>3</v>
      </c>
      <c r="G96" s="767">
        <v>2</v>
      </c>
      <c r="H96" s="767">
        <v>1</v>
      </c>
      <c r="I96" s="767">
        <v>0</v>
      </c>
      <c r="J96" s="767">
        <v>807</v>
      </c>
      <c r="K96" s="767">
        <v>32</v>
      </c>
      <c r="L96" s="767">
        <v>16</v>
      </c>
      <c r="M96" s="767">
        <v>110</v>
      </c>
      <c r="N96" s="767">
        <v>562</v>
      </c>
      <c r="O96" s="767">
        <v>12</v>
      </c>
      <c r="P96" s="767">
        <v>30</v>
      </c>
      <c r="Q96" s="767">
        <v>1</v>
      </c>
      <c r="R96" s="767">
        <v>0</v>
      </c>
      <c r="S96" s="767">
        <v>44</v>
      </c>
      <c r="U96" s="735"/>
    </row>
    <row r="97" spans="1:21" ht="21" customHeight="1">
      <c r="A97" s="1317"/>
      <c r="B97" s="1320"/>
      <c r="C97" s="766" t="s">
        <v>79</v>
      </c>
      <c r="D97" s="767">
        <v>808</v>
      </c>
      <c r="E97" s="767">
        <v>0</v>
      </c>
      <c r="F97" s="767">
        <v>3</v>
      </c>
      <c r="G97" s="767">
        <v>2</v>
      </c>
      <c r="H97" s="767">
        <v>1</v>
      </c>
      <c r="I97" s="767">
        <v>0</v>
      </c>
      <c r="J97" s="767">
        <v>805</v>
      </c>
      <c r="K97" s="767">
        <v>32</v>
      </c>
      <c r="L97" s="767">
        <v>16</v>
      </c>
      <c r="M97" s="767">
        <v>110</v>
      </c>
      <c r="N97" s="767">
        <v>560</v>
      </c>
      <c r="O97" s="767">
        <v>12</v>
      </c>
      <c r="P97" s="767">
        <v>30</v>
      </c>
      <c r="Q97" s="767">
        <v>1</v>
      </c>
      <c r="R97" s="767">
        <v>0</v>
      </c>
      <c r="S97" s="767">
        <v>44</v>
      </c>
      <c r="U97" s="735"/>
    </row>
    <row r="98" spans="1:21" ht="21" customHeight="1">
      <c r="A98" s="1317"/>
      <c r="B98" s="1320"/>
      <c r="C98" s="766" t="s">
        <v>80</v>
      </c>
      <c r="D98" s="767">
        <v>2</v>
      </c>
      <c r="E98" s="767"/>
      <c r="F98" s="767">
        <v>0</v>
      </c>
      <c r="G98" s="767"/>
      <c r="H98" s="767"/>
      <c r="I98" s="767"/>
      <c r="J98" s="767">
        <v>2</v>
      </c>
      <c r="K98" s="767"/>
      <c r="L98" s="767"/>
      <c r="M98" s="767"/>
      <c r="N98" s="767">
        <v>2</v>
      </c>
      <c r="O98" s="767"/>
      <c r="P98" s="767"/>
      <c r="Q98" s="767"/>
      <c r="R98" s="767"/>
      <c r="S98" s="768"/>
      <c r="U98" s="735"/>
    </row>
    <row r="99" spans="1:21" ht="21" customHeight="1">
      <c r="A99" s="1317"/>
      <c r="B99" s="1320"/>
      <c r="C99" s="766" t="s">
        <v>81</v>
      </c>
      <c r="D99" s="767">
        <v>0</v>
      </c>
      <c r="E99" s="767"/>
      <c r="F99" s="767">
        <v>0</v>
      </c>
      <c r="G99" s="767"/>
      <c r="H99" s="767"/>
      <c r="I99" s="767"/>
      <c r="J99" s="767">
        <v>0</v>
      </c>
      <c r="K99" s="767"/>
      <c r="L99" s="767"/>
      <c r="M99" s="767"/>
      <c r="N99" s="767"/>
      <c r="O99" s="767"/>
      <c r="P99" s="767"/>
      <c r="Q99" s="767"/>
      <c r="R99" s="767"/>
      <c r="S99" s="768"/>
      <c r="U99" s="735"/>
    </row>
    <row r="100" spans="1:21" ht="21" customHeight="1">
      <c r="A100" s="1317"/>
      <c r="B100" s="1320" t="s">
        <v>82</v>
      </c>
      <c r="C100" s="766" t="s">
        <v>78</v>
      </c>
      <c r="D100" s="767">
        <v>1</v>
      </c>
      <c r="E100" s="767">
        <v>0</v>
      </c>
      <c r="F100" s="767">
        <v>0</v>
      </c>
      <c r="G100" s="767">
        <v>0</v>
      </c>
      <c r="H100" s="767">
        <v>0</v>
      </c>
      <c r="I100" s="767">
        <v>0</v>
      </c>
      <c r="J100" s="767">
        <v>1</v>
      </c>
      <c r="K100" s="767">
        <v>0</v>
      </c>
      <c r="L100" s="767">
        <v>0</v>
      </c>
      <c r="M100" s="767">
        <v>0</v>
      </c>
      <c r="N100" s="767">
        <v>1</v>
      </c>
      <c r="O100" s="767">
        <v>0</v>
      </c>
      <c r="P100" s="767">
        <v>0</v>
      </c>
      <c r="Q100" s="767">
        <v>0</v>
      </c>
      <c r="R100" s="767">
        <v>0</v>
      </c>
      <c r="S100" s="767">
        <v>0</v>
      </c>
      <c r="U100" s="735"/>
    </row>
    <row r="101" spans="1:21" ht="21" customHeight="1">
      <c r="A101" s="1317"/>
      <c r="B101" s="1320"/>
      <c r="C101" s="766" t="s">
        <v>79</v>
      </c>
      <c r="D101" s="767">
        <v>1</v>
      </c>
      <c r="E101" s="767"/>
      <c r="F101" s="767">
        <v>0</v>
      </c>
      <c r="G101" s="767"/>
      <c r="H101" s="767"/>
      <c r="I101" s="767"/>
      <c r="J101" s="767">
        <v>1</v>
      </c>
      <c r="K101" s="767"/>
      <c r="L101" s="767"/>
      <c r="M101" s="767"/>
      <c r="N101" s="767">
        <v>1</v>
      </c>
      <c r="O101" s="767"/>
      <c r="P101" s="767"/>
      <c r="Q101" s="767"/>
      <c r="R101" s="767"/>
      <c r="S101" s="768"/>
      <c r="U101" s="735"/>
    </row>
    <row r="102" spans="1:21" ht="21" customHeight="1">
      <c r="A102" s="1317"/>
      <c r="B102" s="1320"/>
      <c r="C102" s="766" t="s">
        <v>80</v>
      </c>
      <c r="D102" s="767">
        <v>0</v>
      </c>
      <c r="E102" s="767"/>
      <c r="F102" s="767">
        <v>0</v>
      </c>
      <c r="G102" s="767"/>
      <c r="H102" s="767"/>
      <c r="I102" s="767"/>
      <c r="J102" s="767">
        <v>0</v>
      </c>
      <c r="K102" s="767"/>
      <c r="L102" s="767"/>
      <c r="M102" s="767"/>
      <c r="N102" s="767"/>
      <c r="O102" s="767"/>
      <c r="P102" s="767"/>
      <c r="Q102" s="767"/>
      <c r="R102" s="767"/>
      <c r="S102" s="768"/>
      <c r="U102" s="735"/>
    </row>
    <row r="103" spans="1:21" ht="21" customHeight="1" thickBot="1">
      <c r="A103" s="1318"/>
      <c r="B103" s="1321"/>
      <c r="C103" s="769" t="s">
        <v>81</v>
      </c>
      <c r="D103" s="767">
        <v>0</v>
      </c>
      <c r="E103" s="767"/>
      <c r="F103" s="767">
        <v>0</v>
      </c>
      <c r="G103" s="767"/>
      <c r="H103" s="767"/>
      <c r="I103" s="767"/>
      <c r="J103" s="767">
        <v>0</v>
      </c>
      <c r="K103" s="767"/>
      <c r="L103" s="767"/>
      <c r="M103" s="767"/>
      <c r="N103" s="767"/>
      <c r="O103" s="767"/>
      <c r="P103" s="767"/>
      <c r="Q103" s="767"/>
      <c r="R103" s="767"/>
      <c r="S103" s="768"/>
      <c r="U103" s="735"/>
    </row>
    <row r="104" spans="1:21" ht="21" customHeight="1">
      <c r="A104" s="1316" t="s">
        <v>1018</v>
      </c>
      <c r="B104" s="1319" t="s">
        <v>977</v>
      </c>
      <c r="C104" s="1319"/>
      <c r="D104" s="741">
        <v>1277</v>
      </c>
      <c r="E104" s="741">
        <v>0</v>
      </c>
      <c r="F104" s="741">
        <v>0</v>
      </c>
      <c r="G104" s="741">
        <v>0</v>
      </c>
      <c r="H104" s="741">
        <v>0</v>
      </c>
      <c r="I104" s="741">
        <v>0</v>
      </c>
      <c r="J104" s="741">
        <v>1277</v>
      </c>
      <c r="K104" s="741">
        <v>90</v>
      </c>
      <c r="L104" s="741">
        <v>0</v>
      </c>
      <c r="M104" s="741">
        <v>183</v>
      </c>
      <c r="N104" s="741">
        <v>995</v>
      </c>
      <c r="O104" s="741">
        <v>8</v>
      </c>
      <c r="P104" s="741">
        <v>0</v>
      </c>
      <c r="Q104" s="741">
        <v>1</v>
      </c>
      <c r="R104" s="741">
        <v>0</v>
      </c>
      <c r="S104" s="742">
        <v>0</v>
      </c>
      <c r="U104" s="735"/>
    </row>
    <row r="105" spans="1:21" ht="21" customHeight="1">
      <c r="A105" s="1317"/>
      <c r="B105" s="1320" t="s">
        <v>1008</v>
      </c>
      <c r="C105" s="766" t="s">
        <v>78</v>
      </c>
      <c r="D105" s="767">
        <v>1276</v>
      </c>
      <c r="E105" s="767">
        <v>0</v>
      </c>
      <c r="F105" s="767">
        <v>0</v>
      </c>
      <c r="G105" s="767">
        <v>0</v>
      </c>
      <c r="H105" s="767">
        <v>0</v>
      </c>
      <c r="I105" s="767">
        <v>0</v>
      </c>
      <c r="J105" s="767">
        <v>1276</v>
      </c>
      <c r="K105" s="767">
        <v>90</v>
      </c>
      <c r="L105" s="767">
        <v>0</v>
      </c>
      <c r="M105" s="767">
        <v>182</v>
      </c>
      <c r="N105" s="767">
        <v>995</v>
      </c>
      <c r="O105" s="767">
        <v>8</v>
      </c>
      <c r="P105" s="767">
        <v>0</v>
      </c>
      <c r="Q105" s="767">
        <v>1</v>
      </c>
      <c r="R105" s="767">
        <v>0</v>
      </c>
      <c r="S105" s="767">
        <v>0</v>
      </c>
      <c r="U105" s="735"/>
    </row>
    <row r="106" spans="1:21" ht="21" customHeight="1">
      <c r="A106" s="1317"/>
      <c r="B106" s="1320"/>
      <c r="C106" s="766" t="s">
        <v>79</v>
      </c>
      <c r="D106" s="767">
        <v>1276</v>
      </c>
      <c r="E106" s="767"/>
      <c r="F106" s="767">
        <v>0</v>
      </c>
      <c r="G106" s="767"/>
      <c r="H106" s="767"/>
      <c r="I106" s="767"/>
      <c r="J106" s="767">
        <v>1276</v>
      </c>
      <c r="K106" s="767">
        <v>90</v>
      </c>
      <c r="L106" s="767"/>
      <c r="M106" s="767">
        <v>182</v>
      </c>
      <c r="N106" s="767">
        <v>995</v>
      </c>
      <c r="O106" s="767">
        <v>8</v>
      </c>
      <c r="P106" s="767"/>
      <c r="Q106" s="767">
        <v>1</v>
      </c>
      <c r="R106" s="767"/>
      <c r="S106" s="768"/>
      <c r="U106" s="735"/>
    </row>
    <row r="107" spans="1:21" ht="21" customHeight="1">
      <c r="A107" s="1317"/>
      <c r="B107" s="1320"/>
      <c r="C107" s="766" t="s">
        <v>80</v>
      </c>
      <c r="D107" s="767">
        <v>0</v>
      </c>
      <c r="E107" s="767"/>
      <c r="F107" s="767">
        <v>0</v>
      </c>
      <c r="G107" s="767"/>
      <c r="H107" s="767"/>
      <c r="I107" s="767"/>
      <c r="J107" s="767">
        <v>0</v>
      </c>
      <c r="K107" s="767"/>
      <c r="L107" s="767"/>
      <c r="M107" s="767"/>
      <c r="N107" s="767"/>
      <c r="O107" s="767"/>
      <c r="P107" s="767"/>
      <c r="Q107" s="767"/>
      <c r="R107" s="767"/>
      <c r="S107" s="768"/>
      <c r="U107" s="735"/>
    </row>
    <row r="108" spans="1:21" ht="21" customHeight="1">
      <c r="A108" s="1317"/>
      <c r="B108" s="1320"/>
      <c r="C108" s="766" t="s">
        <v>81</v>
      </c>
      <c r="D108" s="767">
        <v>0</v>
      </c>
      <c r="E108" s="767"/>
      <c r="F108" s="767">
        <v>0</v>
      </c>
      <c r="G108" s="767"/>
      <c r="H108" s="767"/>
      <c r="I108" s="767"/>
      <c r="J108" s="767">
        <v>0</v>
      </c>
      <c r="K108" s="767"/>
      <c r="L108" s="767"/>
      <c r="M108" s="767"/>
      <c r="N108" s="767"/>
      <c r="O108" s="767"/>
      <c r="P108" s="767"/>
      <c r="Q108" s="767"/>
      <c r="R108" s="767"/>
      <c r="S108" s="768"/>
      <c r="U108" s="735"/>
    </row>
    <row r="109" spans="1:21" ht="21" customHeight="1">
      <c r="A109" s="1317"/>
      <c r="B109" s="1320" t="s">
        <v>82</v>
      </c>
      <c r="C109" s="766" t="s">
        <v>78</v>
      </c>
      <c r="D109" s="767">
        <v>1</v>
      </c>
      <c r="E109" s="767">
        <v>0</v>
      </c>
      <c r="F109" s="767">
        <v>0</v>
      </c>
      <c r="G109" s="767">
        <v>0</v>
      </c>
      <c r="H109" s="767">
        <v>0</v>
      </c>
      <c r="I109" s="767">
        <v>0</v>
      </c>
      <c r="J109" s="767">
        <v>1</v>
      </c>
      <c r="K109" s="767">
        <v>0</v>
      </c>
      <c r="L109" s="767">
        <v>0</v>
      </c>
      <c r="M109" s="767">
        <v>1</v>
      </c>
      <c r="N109" s="767">
        <v>0</v>
      </c>
      <c r="O109" s="767">
        <v>0</v>
      </c>
      <c r="P109" s="767">
        <v>0</v>
      </c>
      <c r="Q109" s="767">
        <v>0</v>
      </c>
      <c r="R109" s="767">
        <v>0</v>
      </c>
      <c r="S109" s="767">
        <v>0</v>
      </c>
      <c r="U109" s="735"/>
    </row>
    <row r="110" spans="1:21" ht="21" customHeight="1">
      <c r="A110" s="1317"/>
      <c r="B110" s="1320"/>
      <c r="C110" s="766" t="s">
        <v>79</v>
      </c>
      <c r="D110" s="767">
        <v>1</v>
      </c>
      <c r="E110" s="767"/>
      <c r="F110" s="767">
        <v>0</v>
      </c>
      <c r="G110" s="767"/>
      <c r="H110" s="767"/>
      <c r="I110" s="767"/>
      <c r="J110" s="767">
        <v>1</v>
      </c>
      <c r="K110" s="767"/>
      <c r="L110" s="767"/>
      <c r="M110" s="767">
        <v>1</v>
      </c>
      <c r="N110" s="767"/>
      <c r="O110" s="767"/>
      <c r="P110" s="767"/>
      <c r="Q110" s="767"/>
      <c r="R110" s="767"/>
      <c r="S110" s="768"/>
      <c r="U110" s="735"/>
    </row>
    <row r="111" spans="1:21" ht="21" customHeight="1">
      <c r="A111" s="1317"/>
      <c r="B111" s="1320"/>
      <c r="C111" s="766" t="s">
        <v>80</v>
      </c>
      <c r="D111" s="767">
        <v>0</v>
      </c>
      <c r="E111" s="767"/>
      <c r="F111" s="767">
        <v>0</v>
      </c>
      <c r="G111" s="767"/>
      <c r="H111" s="767"/>
      <c r="I111" s="767"/>
      <c r="J111" s="767">
        <v>0</v>
      </c>
      <c r="K111" s="767"/>
      <c r="L111" s="767"/>
      <c r="M111" s="767"/>
      <c r="N111" s="767"/>
      <c r="O111" s="767"/>
      <c r="P111" s="767"/>
      <c r="Q111" s="767"/>
      <c r="R111" s="767"/>
      <c r="S111" s="768"/>
      <c r="U111" s="735"/>
    </row>
    <row r="112" spans="1:21" ht="21" customHeight="1" thickBot="1">
      <c r="A112" s="1318"/>
      <c r="B112" s="1321"/>
      <c r="C112" s="769" t="s">
        <v>81</v>
      </c>
      <c r="D112" s="767">
        <v>0</v>
      </c>
      <c r="E112" s="767"/>
      <c r="F112" s="767">
        <v>0</v>
      </c>
      <c r="G112" s="767"/>
      <c r="H112" s="767"/>
      <c r="I112" s="767"/>
      <c r="J112" s="767">
        <v>0</v>
      </c>
      <c r="K112" s="767"/>
      <c r="L112" s="767"/>
      <c r="M112" s="767"/>
      <c r="N112" s="767"/>
      <c r="O112" s="767"/>
      <c r="P112" s="767"/>
      <c r="Q112" s="767"/>
      <c r="R112" s="767"/>
      <c r="S112" s="768"/>
      <c r="U112" s="735"/>
    </row>
    <row r="113" spans="1:21" ht="21" customHeight="1">
      <c r="A113" s="1316" t="s">
        <v>1019</v>
      </c>
      <c r="B113" s="1319" t="s">
        <v>977</v>
      </c>
      <c r="C113" s="1319"/>
      <c r="D113" s="741">
        <f>D114+D118</f>
        <v>4756</v>
      </c>
      <c r="E113" s="741">
        <f>E114+E118</f>
        <v>0</v>
      </c>
      <c r="F113" s="741">
        <f t="shared" ref="F113:F140" si="24">SUM(G113:I113)</f>
        <v>0</v>
      </c>
      <c r="G113" s="741">
        <f>G114+G118</f>
        <v>0</v>
      </c>
      <c r="H113" s="741">
        <f>H114+H118</f>
        <v>0</v>
      </c>
      <c r="I113" s="741">
        <f>I114+I118</f>
        <v>0</v>
      </c>
      <c r="J113" s="741">
        <f t="shared" ref="J113:J140" si="25">SUM(K113:S113)</f>
        <v>4756</v>
      </c>
      <c r="K113" s="741">
        <f t="shared" ref="K113:S113" si="26">K114+K118</f>
        <v>125</v>
      </c>
      <c r="L113" s="741">
        <f t="shared" si="26"/>
        <v>0</v>
      </c>
      <c r="M113" s="741">
        <f t="shared" si="26"/>
        <v>176</v>
      </c>
      <c r="N113" s="741">
        <f t="shared" si="26"/>
        <v>4410</v>
      </c>
      <c r="O113" s="741">
        <f t="shared" si="26"/>
        <v>12</v>
      </c>
      <c r="P113" s="741">
        <f t="shared" si="26"/>
        <v>0</v>
      </c>
      <c r="Q113" s="741">
        <f t="shared" si="26"/>
        <v>20</v>
      </c>
      <c r="R113" s="741">
        <f t="shared" si="26"/>
        <v>0</v>
      </c>
      <c r="S113" s="742">
        <f t="shared" si="26"/>
        <v>13</v>
      </c>
      <c r="U113" s="735"/>
    </row>
    <row r="114" spans="1:21" ht="21" customHeight="1">
      <c r="A114" s="1317"/>
      <c r="B114" s="1320" t="s">
        <v>1008</v>
      </c>
      <c r="C114" s="766" t="s">
        <v>78</v>
      </c>
      <c r="D114" s="767">
        <v>4700</v>
      </c>
      <c r="E114" s="767">
        <v>0</v>
      </c>
      <c r="F114" s="767">
        <v>0</v>
      </c>
      <c r="G114" s="767">
        <v>0</v>
      </c>
      <c r="H114" s="767">
        <v>0</v>
      </c>
      <c r="I114" s="767">
        <v>0</v>
      </c>
      <c r="J114" s="767">
        <v>4700</v>
      </c>
      <c r="K114" s="767">
        <v>125</v>
      </c>
      <c r="L114" s="767">
        <v>0</v>
      </c>
      <c r="M114" s="767">
        <v>176</v>
      </c>
      <c r="N114" s="767">
        <v>4354</v>
      </c>
      <c r="O114" s="767">
        <v>12</v>
      </c>
      <c r="P114" s="767">
        <v>0</v>
      </c>
      <c r="Q114" s="767">
        <v>20</v>
      </c>
      <c r="R114" s="767">
        <v>0</v>
      </c>
      <c r="S114" s="767">
        <v>13</v>
      </c>
      <c r="U114" s="735"/>
    </row>
    <row r="115" spans="1:21" ht="21" customHeight="1">
      <c r="A115" s="1317"/>
      <c r="B115" s="1320"/>
      <c r="C115" s="766" t="s">
        <v>79</v>
      </c>
      <c r="D115" s="767">
        <v>4700</v>
      </c>
      <c r="E115" s="767"/>
      <c r="F115" s="767">
        <v>0</v>
      </c>
      <c r="G115" s="767"/>
      <c r="H115" s="767"/>
      <c r="I115" s="767"/>
      <c r="J115" s="767">
        <v>4700</v>
      </c>
      <c r="K115" s="767">
        <v>125</v>
      </c>
      <c r="L115" s="767"/>
      <c r="M115" s="767">
        <v>176</v>
      </c>
      <c r="N115" s="767">
        <v>4354</v>
      </c>
      <c r="O115" s="767">
        <v>12</v>
      </c>
      <c r="P115" s="767"/>
      <c r="Q115" s="767">
        <v>20</v>
      </c>
      <c r="R115" s="767"/>
      <c r="S115" s="768">
        <v>13</v>
      </c>
      <c r="U115" s="735"/>
    </row>
    <row r="116" spans="1:21" ht="21" customHeight="1">
      <c r="A116" s="1317"/>
      <c r="B116" s="1320"/>
      <c r="C116" s="766" t="s">
        <v>80</v>
      </c>
      <c r="D116" s="767">
        <v>0</v>
      </c>
      <c r="E116" s="767"/>
      <c r="F116" s="767">
        <v>0</v>
      </c>
      <c r="G116" s="767"/>
      <c r="H116" s="767"/>
      <c r="I116" s="767"/>
      <c r="J116" s="767">
        <v>0</v>
      </c>
      <c r="K116" s="767"/>
      <c r="L116" s="767"/>
      <c r="M116" s="767"/>
      <c r="N116" s="767"/>
      <c r="O116" s="767"/>
      <c r="P116" s="767"/>
      <c r="Q116" s="767"/>
      <c r="R116" s="767"/>
      <c r="S116" s="768"/>
      <c r="U116" s="735"/>
    </row>
    <row r="117" spans="1:21" ht="21" customHeight="1">
      <c r="A117" s="1317"/>
      <c r="B117" s="1320"/>
      <c r="C117" s="766" t="s">
        <v>81</v>
      </c>
      <c r="D117" s="767">
        <v>0</v>
      </c>
      <c r="E117" s="767"/>
      <c r="F117" s="767">
        <v>0</v>
      </c>
      <c r="G117" s="767"/>
      <c r="H117" s="767"/>
      <c r="I117" s="767"/>
      <c r="J117" s="767">
        <v>0</v>
      </c>
      <c r="K117" s="767"/>
      <c r="L117" s="767"/>
      <c r="M117" s="767"/>
      <c r="N117" s="767"/>
      <c r="O117" s="767"/>
      <c r="P117" s="767"/>
      <c r="Q117" s="767"/>
      <c r="R117" s="767"/>
      <c r="S117" s="768"/>
      <c r="U117" s="735"/>
    </row>
    <row r="118" spans="1:21" ht="21" customHeight="1">
      <c r="A118" s="1317"/>
      <c r="B118" s="1320" t="s">
        <v>82</v>
      </c>
      <c r="C118" s="766" t="s">
        <v>78</v>
      </c>
      <c r="D118" s="767">
        <v>56</v>
      </c>
      <c r="E118" s="767">
        <v>0</v>
      </c>
      <c r="F118" s="767">
        <v>0</v>
      </c>
      <c r="G118" s="767">
        <v>0</v>
      </c>
      <c r="H118" s="767">
        <v>0</v>
      </c>
      <c r="I118" s="767">
        <v>0</v>
      </c>
      <c r="J118" s="767">
        <v>56</v>
      </c>
      <c r="K118" s="767">
        <v>0</v>
      </c>
      <c r="L118" s="767">
        <v>0</v>
      </c>
      <c r="M118" s="767">
        <v>0</v>
      </c>
      <c r="N118" s="767">
        <v>56</v>
      </c>
      <c r="O118" s="767">
        <v>0</v>
      </c>
      <c r="P118" s="767">
        <v>0</v>
      </c>
      <c r="Q118" s="767">
        <v>0</v>
      </c>
      <c r="R118" s="767">
        <v>0</v>
      </c>
      <c r="S118" s="767">
        <v>0</v>
      </c>
      <c r="U118" s="735"/>
    </row>
    <row r="119" spans="1:21" ht="21" customHeight="1">
      <c r="A119" s="1317"/>
      <c r="B119" s="1320"/>
      <c r="C119" s="766" t="s">
        <v>79</v>
      </c>
      <c r="D119" s="767">
        <v>56</v>
      </c>
      <c r="E119" s="767"/>
      <c r="F119" s="767">
        <v>0</v>
      </c>
      <c r="G119" s="767"/>
      <c r="H119" s="767"/>
      <c r="I119" s="767"/>
      <c r="J119" s="767">
        <v>56</v>
      </c>
      <c r="K119" s="767"/>
      <c r="L119" s="767"/>
      <c r="M119" s="767"/>
      <c r="N119" s="767">
        <v>56</v>
      </c>
      <c r="O119" s="767"/>
      <c r="P119" s="767"/>
      <c r="Q119" s="767"/>
      <c r="R119" s="767"/>
      <c r="S119" s="768"/>
      <c r="U119" s="735"/>
    </row>
    <row r="120" spans="1:21" ht="21" customHeight="1">
      <c r="A120" s="1317"/>
      <c r="B120" s="1320"/>
      <c r="C120" s="766" t="s">
        <v>80</v>
      </c>
      <c r="D120" s="767">
        <v>0</v>
      </c>
      <c r="E120" s="767"/>
      <c r="F120" s="767">
        <v>0</v>
      </c>
      <c r="G120" s="767"/>
      <c r="H120" s="767"/>
      <c r="I120" s="767"/>
      <c r="J120" s="767">
        <v>0</v>
      </c>
      <c r="K120" s="767"/>
      <c r="L120" s="767"/>
      <c r="M120" s="767"/>
      <c r="N120" s="767"/>
      <c r="O120" s="767"/>
      <c r="P120" s="767"/>
      <c r="Q120" s="767"/>
      <c r="R120" s="767"/>
      <c r="S120" s="768"/>
      <c r="U120" s="735"/>
    </row>
    <row r="121" spans="1:21" ht="21" customHeight="1" thickBot="1">
      <c r="A121" s="1318"/>
      <c r="B121" s="1321"/>
      <c r="C121" s="769" t="s">
        <v>81</v>
      </c>
      <c r="D121" s="767">
        <v>0</v>
      </c>
      <c r="E121" s="767"/>
      <c r="F121" s="767">
        <v>0</v>
      </c>
      <c r="G121" s="767"/>
      <c r="H121" s="767"/>
      <c r="I121" s="767"/>
      <c r="J121" s="767">
        <v>0</v>
      </c>
      <c r="K121" s="767"/>
      <c r="L121" s="767"/>
      <c r="M121" s="767"/>
      <c r="N121" s="767"/>
      <c r="O121" s="767"/>
      <c r="P121" s="767"/>
      <c r="Q121" s="767"/>
      <c r="R121" s="767"/>
      <c r="S121" s="768"/>
      <c r="U121" s="735"/>
    </row>
    <row r="122" spans="1:21" ht="21" customHeight="1">
      <c r="A122" s="1316" t="s">
        <v>1020</v>
      </c>
      <c r="B122" s="1319" t="s">
        <v>977</v>
      </c>
      <c r="C122" s="1319"/>
      <c r="D122" s="741">
        <f>D123+D127</f>
        <v>2170</v>
      </c>
      <c r="E122" s="741">
        <f>E123+E127</f>
        <v>0</v>
      </c>
      <c r="F122" s="741">
        <f t="shared" si="24"/>
        <v>5</v>
      </c>
      <c r="G122" s="741">
        <f>G123+G127</f>
        <v>2</v>
      </c>
      <c r="H122" s="741">
        <f>H123+H127</f>
        <v>3</v>
      </c>
      <c r="I122" s="741">
        <f>I123+I127</f>
        <v>0</v>
      </c>
      <c r="J122" s="741">
        <f t="shared" si="25"/>
        <v>2165</v>
      </c>
      <c r="K122" s="741">
        <f t="shared" ref="K122:S122" si="27">K123+K127</f>
        <v>75</v>
      </c>
      <c r="L122" s="741">
        <f t="shared" si="27"/>
        <v>1</v>
      </c>
      <c r="M122" s="741">
        <f t="shared" si="27"/>
        <v>133</v>
      </c>
      <c r="N122" s="741">
        <f t="shared" si="27"/>
        <v>1906</v>
      </c>
      <c r="O122" s="741">
        <f t="shared" si="27"/>
        <v>8</v>
      </c>
      <c r="P122" s="741">
        <f t="shared" si="27"/>
        <v>2</v>
      </c>
      <c r="Q122" s="741">
        <f t="shared" si="27"/>
        <v>16</v>
      </c>
      <c r="R122" s="741">
        <f t="shared" si="27"/>
        <v>19</v>
      </c>
      <c r="S122" s="742">
        <f t="shared" si="27"/>
        <v>5</v>
      </c>
      <c r="U122" s="735"/>
    </row>
    <row r="123" spans="1:21" ht="21" customHeight="1">
      <c r="A123" s="1317"/>
      <c r="B123" s="1320" t="s">
        <v>1008</v>
      </c>
      <c r="C123" s="766" t="s">
        <v>78</v>
      </c>
      <c r="D123" s="767">
        <v>2167</v>
      </c>
      <c r="E123" s="767">
        <v>0</v>
      </c>
      <c r="F123" s="767">
        <v>5</v>
      </c>
      <c r="G123" s="767">
        <v>2</v>
      </c>
      <c r="H123" s="767">
        <v>3</v>
      </c>
      <c r="I123" s="767">
        <v>0</v>
      </c>
      <c r="J123" s="767">
        <v>2162</v>
      </c>
      <c r="K123" s="767">
        <v>75</v>
      </c>
      <c r="L123" s="767">
        <v>1</v>
      </c>
      <c r="M123" s="767">
        <v>132</v>
      </c>
      <c r="N123" s="767">
        <v>1904</v>
      </c>
      <c r="O123" s="767">
        <v>8</v>
      </c>
      <c r="P123" s="767">
        <v>2</v>
      </c>
      <c r="Q123" s="767">
        <v>16</v>
      </c>
      <c r="R123" s="767">
        <v>19</v>
      </c>
      <c r="S123" s="767">
        <v>5</v>
      </c>
      <c r="U123" s="735"/>
    </row>
    <row r="124" spans="1:21" ht="21" customHeight="1">
      <c r="A124" s="1317"/>
      <c r="B124" s="1320"/>
      <c r="C124" s="766" t="s">
        <v>79</v>
      </c>
      <c r="D124" s="767">
        <v>2167</v>
      </c>
      <c r="E124" s="767"/>
      <c r="F124" s="767">
        <v>5</v>
      </c>
      <c r="G124" s="767">
        <v>2</v>
      </c>
      <c r="H124" s="767">
        <v>3</v>
      </c>
      <c r="I124" s="767"/>
      <c r="J124" s="767">
        <v>2162</v>
      </c>
      <c r="K124" s="767">
        <v>75</v>
      </c>
      <c r="L124" s="767">
        <v>1</v>
      </c>
      <c r="M124" s="767">
        <v>132</v>
      </c>
      <c r="N124" s="767">
        <v>1904</v>
      </c>
      <c r="O124" s="767">
        <v>8</v>
      </c>
      <c r="P124" s="767">
        <v>2</v>
      </c>
      <c r="Q124" s="767">
        <v>16</v>
      </c>
      <c r="R124" s="767">
        <v>19</v>
      </c>
      <c r="S124" s="768">
        <v>5</v>
      </c>
      <c r="U124" s="735"/>
    </row>
    <row r="125" spans="1:21" ht="21" customHeight="1">
      <c r="A125" s="1317"/>
      <c r="B125" s="1320"/>
      <c r="C125" s="766" t="s">
        <v>80</v>
      </c>
      <c r="D125" s="767">
        <v>0</v>
      </c>
      <c r="E125" s="767"/>
      <c r="F125" s="767">
        <v>0</v>
      </c>
      <c r="G125" s="767"/>
      <c r="H125" s="767"/>
      <c r="I125" s="767"/>
      <c r="J125" s="767">
        <v>0</v>
      </c>
      <c r="K125" s="767"/>
      <c r="L125" s="767"/>
      <c r="M125" s="767"/>
      <c r="N125" s="767"/>
      <c r="O125" s="767"/>
      <c r="P125" s="767"/>
      <c r="Q125" s="767"/>
      <c r="R125" s="767"/>
      <c r="S125" s="768"/>
      <c r="U125" s="735"/>
    </row>
    <row r="126" spans="1:21" ht="21" customHeight="1">
      <c r="A126" s="1317"/>
      <c r="B126" s="1320"/>
      <c r="C126" s="766" t="s">
        <v>81</v>
      </c>
      <c r="D126" s="767">
        <v>0</v>
      </c>
      <c r="E126" s="767"/>
      <c r="F126" s="767">
        <v>0</v>
      </c>
      <c r="G126" s="767"/>
      <c r="H126" s="767"/>
      <c r="I126" s="767"/>
      <c r="J126" s="767">
        <v>0</v>
      </c>
      <c r="K126" s="767"/>
      <c r="L126" s="767"/>
      <c r="M126" s="767"/>
      <c r="N126" s="767"/>
      <c r="O126" s="767"/>
      <c r="P126" s="767"/>
      <c r="Q126" s="767"/>
      <c r="R126" s="767"/>
      <c r="S126" s="768"/>
      <c r="U126" s="735"/>
    </row>
    <row r="127" spans="1:21" ht="21" customHeight="1">
      <c r="A127" s="1317"/>
      <c r="B127" s="1320" t="s">
        <v>82</v>
      </c>
      <c r="C127" s="766" t="s">
        <v>78</v>
      </c>
      <c r="D127" s="767">
        <v>3</v>
      </c>
      <c r="E127" s="767">
        <v>0</v>
      </c>
      <c r="F127" s="767">
        <v>0</v>
      </c>
      <c r="G127" s="767">
        <v>0</v>
      </c>
      <c r="H127" s="767">
        <v>0</v>
      </c>
      <c r="I127" s="767">
        <v>0</v>
      </c>
      <c r="J127" s="767">
        <v>3</v>
      </c>
      <c r="K127" s="767">
        <v>0</v>
      </c>
      <c r="L127" s="767">
        <v>0</v>
      </c>
      <c r="M127" s="767">
        <v>1</v>
      </c>
      <c r="N127" s="767">
        <v>2</v>
      </c>
      <c r="O127" s="767">
        <v>0</v>
      </c>
      <c r="P127" s="767">
        <v>0</v>
      </c>
      <c r="Q127" s="767">
        <v>0</v>
      </c>
      <c r="R127" s="767">
        <v>0</v>
      </c>
      <c r="S127" s="767">
        <v>0</v>
      </c>
      <c r="U127" s="735"/>
    </row>
    <row r="128" spans="1:21" ht="21" customHeight="1">
      <c r="A128" s="1317"/>
      <c r="B128" s="1320"/>
      <c r="C128" s="766" t="s">
        <v>79</v>
      </c>
      <c r="D128" s="767">
        <v>3</v>
      </c>
      <c r="E128" s="767"/>
      <c r="F128" s="767">
        <v>0</v>
      </c>
      <c r="G128" s="767"/>
      <c r="H128" s="767"/>
      <c r="I128" s="767"/>
      <c r="J128" s="767">
        <v>3</v>
      </c>
      <c r="K128" s="767"/>
      <c r="L128" s="767"/>
      <c r="M128" s="767">
        <v>1</v>
      </c>
      <c r="N128" s="767">
        <v>2</v>
      </c>
      <c r="O128" s="767"/>
      <c r="P128" s="767"/>
      <c r="Q128" s="767"/>
      <c r="R128" s="767"/>
      <c r="S128" s="768"/>
      <c r="U128" s="735"/>
    </row>
    <row r="129" spans="1:21" ht="21" customHeight="1">
      <c r="A129" s="1317"/>
      <c r="B129" s="1320"/>
      <c r="C129" s="766" t="s">
        <v>80</v>
      </c>
      <c r="D129" s="767">
        <v>0</v>
      </c>
      <c r="E129" s="767"/>
      <c r="F129" s="767">
        <v>0</v>
      </c>
      <c r="G129" s="767"/>
      <c r="H129" s="767"/>
      <c r="I129" s="767"/>
      <c r="J129" s="767">
        <v>0</v>
      </c>
      <c r="K129" s="767"/>
      <c r="L129" s="767"/>
      <c r="M129" s="767"/>
      <c r="N129" s="767"/>
      <c r="O129" s="767"/>
      <c r="P129" s="767"/>
      <c r="Q129" s="767"/>
      <c r="R129" s="767"/>
      <c r="S129" s="768"/>
      <c r="U129" s="735"/>
    </row>
    <row r="130" spans="1:21" ht="21" customHeight="1" thickBot="1">
      <c r="A130" s="1318"/>
      <c r="B130" s="1321"/>
      <c r="C130" s="769" t="s">
        <v>81</v>
      </c>
      <c r="D130" s="767">
        <v>0</v>
      </c>
      <c r="E130" s="767"/>
      <c r="F130" s="767">
        <v>0</v>
      </c>
      <c r="G130" s="767"/>
      <c r="H130" s="767"/>
      <c r="I130" s="767"/>
      <c r="J130" s="767">
        <v>0</v>
      </c>
      <c r="K130" s="767"/>
      <c r="L130" s="767"/>
      <c r="M130" s="767"/>
      <c r="N130" s="767"/>
      <c r="O130" s="767"/>
      <c r="P130" s="767"/>
      <c r="Q130" s="767"/>
      <c r="R130" s="767"/>
      <c r="S130" s="768"/>
      <c r="U130" s="735"/>
    </row>
    <row r="131" spans="1:21" ht="21" customHeight="1">
      <c r="A131" s="1316" t="s">
        <v>1021</v>
      </c>
      <c r="B131" s="1319" t="s">
        <v>977</v>
      </c>
      <c r="C131" s="1319"/>
      <c r="D131" s="741">
        <f>D132+D136</f>
        <v>2329</v>
      </c>
      <c r="E131" s="741">
        <f>E132+E136</f>
        <v>0</v>
      </c>
      <c r="F131" s="741">
        <f t="shared" si="24"/>
        <v>0</v>
      </c>
      <c r="G131" s="741">
        <f>G132+G136</f>
        <v>0</v>
      </c>
      <c r="H131" s="741">
        <f>H132+H136</f>
        <v>0</v>
      </c>
      <c r="I131" s="741">
        <f>I132+I136</f>
        <v>0</v>
      </c>
      <c r="J131" s="741">
        <f t="shared" si="25"/>
        <v>2329</v>
      </c>
      <c r="K131" s="741">
        <f t="shared" ref="K131:S131" si="28">K132+K136</f>
        <v>308</v>
      </c>
      <c r="L131" s="741">
        <f t="shared" si="28"/>
        <v>0</v>
      </c>
      <c r="M131" s="741">
        <f t="shared" si="28"/>
        <v>240</v>
      </c>
      <c r="N131" s="741">
        <f t="shared" si="28"/>
        <v>1701</v>
      </c>
      <c r="O131" s="741">
        <f t="shared" si="28"/>
        <v>16</v>
      </c>
      <c r="P131" s="741">
        <f t="shared" si="28"/>
        <v>1</v>
      </c>
      <c r="Q131" s="741">
        <f t="shared" si="28"/>
        <v>3</v>
      </c>
      <c r="R131" s="741">
        <f t="shared" si="28"/>
        <v>1</v>
      </c>
      <c r="S131" s="742">
        <f t="shared" si="28"/>
        <v>59</v>
      </c>
      <c r="U131" s="735"/>
    </row>
    <row r="132" spans="1:21" ht="21" customHeight="1">
      <c r="A132" s="1317"/>
      <c r="B132" s="1320" t="s">
        <v>1008</v>
      </c>
      <c r="C132" s="766" t="s">
        <v>78</v>
      </c>
      <c r="D132" s="767">
        <v>2328</v>
      </c>
      <c r="E132" s="767">
        <v>0</v>
      </c>
      <c r="F132" s="767">
        <v>0</v>
      </c>
      <c r="G132" s="767">
        <v>0</v>
      </c>
      <c r="H132" s="767">
        <v>0</v>
      </c>
      <c r="I132" s="767">
        <v>0</v>
      </c>
      <c r="J132" s="767">
        <v>2328</v>
      </c>
      <c r="K132" s="767">
        <v>308</v>
      </c>
      <c r="L132" s="767">
        <v>0</v>
      </c>
      <c r="M132" s="767">
        <v>240</v>
      </c>
      <c r="N132" s="767">
        <v>1700</v>
      </c>
      <c r="O132" s="767">
        <v>16</v>
      </c>
      <c r="P132" s="767">
        <v>1</v>
      </c>
      <c r="Q132" s="767">
        <v>3</v>
      </c>
      <c r="R132" s="767">
        <v>1</v>
      </c>
      <c r="S132" s="767">
        <v>59</v>
      </c>
      <c r="U132" s="735"/>
    </row>
    <row r="133" spans="1:21" ht="21" customHeight="1">
      <c r="A133" s="1317"/>
      <c r="B133" s="1320"/>
      <c r="C133" s="766" t="s">
        <v>79</v>
      </c>
      <c r="D133" s="767">
        <v>2328</v>
      </c>
      <c r="E133" s="767"/>
      <c r="F133" s="767">
        <v>0</v>
      </c>
      <c r="G133" s="767"/>
      <c r="H133" s="767"/>
      <c r="I133" s="767"/>
      <c r="J133" s="767">
        <v>2328</v>
      </c>
      <c r="K133" s="767">
        <v>308</v>
      </c>
      <c r="L133" s="767"/>
      <c r="M133" s="767">
        <v>240</v>
      </c>
      <c r="N133" s="767">
        <v>1700</v>
      </c>
      <c r="O133" s="767">
        <v>16</v>
      </c>
      <c r="P133" s="767">
        <v>1</v>
      </c>
      <c r="Q133" s="767">
        <v>3</v>
      </c>
      <c r="R133" s="767">
        <v>1</v>
      </c>
      <c r="S133" s="768">
        <v>59</v>
      </c>
      <c r="U133" s="735"/>
    </row>
    <row r="134" spans="1:21" ht="21" customHeight="1">
      <c r="A134" s="1317"/>
      <c r="B134" s="1320"/>
      <c r="C134" s="766" t="s">
        <v>80</v>
      </c>
      <c r="D134" s="767">
        <v>0</v>
      </c>
      <c r="E134" s="767"/>
      <c r="F134" s="767">
        <v>0</v>
      </c>
      <c r="G134" s="767"/>
      <c r="H134" s="767"/>
      <c r="I134" s="767"/>
      <c r="J134" s="767">
        <v>0</v>
      </c>
      <c r="K134" s="767"/>
      <c r="L134" s="767"/>
      <c r="M134" s="767"/>
      <c r="N134" s="767"/>
      <c r="O134" s="767"/>
      <c r="P134" s="767"/>
      <c r="Q134" s="767"/>
      <c r="R134" s="767"/>
      <c r="S134" s="768"/>
      <c r="U134" s="735"/>
    </row>
    <row r="135" spans="1:21" ht="21" customHeight="1">
      <c r="A135" s="1317"/>
      <c r="B135" s="1320"/>
      <c r="C135" s="766" t="s">
        <v>81</v>
      </c>
      <c r="D135" s="767">
        <v>0</v>
      </c>
      <c r="E135" s="767"/>
      <c r="F135" s="767">
        <v>0</v>
      </c>
      <c r="G135" s="767"/>
      <c r="H135" s="767"/>
      <c r="I135" s="767"/>
      <c r="J135" s="767">
        <v>0</v>
      </c>
      <c r="K135" s="767"/>
      <c r="L135" s="767"/>
      <c r="M135" s="767"/>
      <c r="N135" s="767"/>
      <c r="O135" s="767"/>
      <c r="P135" s="767"/>
      <c r="Q135" s="767"/>
      <c r="R135" s="767"/>
      <c r="S135" s="768"/>
      <c r="U135" s="735"/>
    </row>
    <row r="136" spans="1:21" ht="21" customHeight="1">
      <c r="A136" s="1317"/>
      <c r="B136" s="1320" t="s">
        <v>82</v>
      </c>
      <c r="C136" s="766" t="s">
        <v>78</v>
      </c>
      <c r="D136" s="767">
        <v>1</v>
      </c>
      <c r="E136" s="767">
        <v>0</v>
      </c>
      <c r="F136" s="767">
        <v>0</v>
      </c>
      <c r="G136" s="767">
        <v>0</v>
      </c>
      <c r="H136" s="767">
        <v>0</v>
      </c>
      <c r="I136" s="767">
        <v>0</v>
      </c>
      <c r="J136" s="767">
        <v>1</v>
      </c>
      <c r="K136" s="767">
        <v>0</v>
      </c>
      <c r="L136" s="767">
        <v>0</v>
      </c>
      <c r="M136" s="767">
        <v>0</v>
      </c>
      <c r="N136" s="767">
        <v>1</v>
      </c>
      <c r="O136" s="767">
        <v>0</v>
      </c>
      <c r="P136" s="767">
        <v>0</v>
      </c>
      <c r="Q136" s="767">
        <v>0</v>
      </c>
      <c r="R136" s="767">
        <v>0</v>
      </c>
      <c r="S136" s="767">
        <v>0</v>
      </c>
      <c r="U136" s="735"/>
    </row>
    <row r="137" spans="1:21" ht="21" customHeight="1">
      <c r="A137" s="1317"/>
      <c r="B137" s="1320"/>
      <c r="C137" s="766" t="s">
        <v>79</v>
      </c>
      <c r="D137" s="767">
        <v>1</v>
      </c>
      <c r="E137" s="767"/>
      <c r="F137" s="767">
        <v>0</v>
      </c>
      <c r="G137" s="767"/>
      <c r="H137" s="767"/>
      <c r="I137" s="767"/>
      <c r="J137" s="767">
        <v>1</v>
      </c>
      <c r="K137" s="767"/>
      <c r="L137" s="767"/>
      <c r="M137" s="767"/>
      <c r="N137" s="767">
        <v>1</v>
      </c>
      <c r="O137" s="767"/>
      <c r="P137" s="767"/>
      <c r="Q137" s="767"/>
      <c r="R137" s="767"/>
      <c r="S137" s="768"/>
      <c r="U137" s="735"/>
    </row>
    <row r="138" spans="1:21" ht="21" customHeight="1">
      <c r="A138" s="1317"/>
      <c r="B138" s="1320"/>
      <c r="C138" s="766" t="s">
        <v>80</v>
      </c>
      <c r="D138" s="767">
        <v>0</v>
      </c>
      <c r="E138" s="767"/>
      <c r="F138" s="767">
        <v>0</v>
      </c>
      <c r="G138" s="767"/>
      <c r="H138" s="767"/>
      <c r="I138" s="767"/>
      <c r="J138" s="767">
        <v>0</v>
      </c>
      <c r="K138" s="767"/>
      <c r="L138" s="767"/>
      <c r="M138" s="767"/>
      <c r="N138" s="767"/>
      <c r="O138" s="767"/>
      <c r="P138" s="767"/>
      <c r="Q138" s="767"/>
      <c r="R138" s="767"/>
      <c r="S138" s="768"/>
      <c r="U138" s="735"/>
    </row>
    <row r="139" spans="1:21" ht="21" customHeight="1" thickBot="1">
      <c r="A139" s="1318"/>
      <c r="B139" s="1321"/>
      <c r="C139" s="769" t="s">
        <v>81</v>
      </c>
      <c r="D139" s="767">
        <v>0</v>
      </c>
      <c r="E139" s="767"/>
      <c r="F139" s="767">
        <v>0</v>
      </c>
      <c r="G139" s="767"/>
      <c r="H139" s="767"/>
      <c r="I139" s="767"/>
      <c r="J139" s="767">
        <v>0</v>
      </c>
      <c r="K139" s="767"/>
      <c r="L139" s="767"/>
      <c r="M139" s="767"/>
      <c r="N139" s="767"/>
      <c r="O139" s="767"/>
      <c r="P139" s="767"/>
      <c r="Q139" s="767"/>
      <c r="R139" s="767"/>
      <c r="S139" s="768"/>
      <c r="U139" s="735"/>
    </row>
    <row r="140" spans="1:21" ht="21" customHeight="1">
      <c r="A140" s="1316" t="s">
        <v>1022</v>
      </c>
      <c r="B140" s="1319" t="s">
        <v>977</v>
      </c>
      <c r="C140" s="1319"/>
      <c r="D140" s="741">
        <f>D141+D145</f>
        <v>2744</v>
      </c>
      <c r="E140" s="741">
        <f>E141+E145</f>
        <v>0</v>
      </c>
      <c r="F140" s="741">
        <f t="shared" si="24"/>
        <v>1501</v>
      </c>
      <c r="G140" s="741">
        <f>G141+G145</f>
        <v>0</v>
      </c>
      <c r="H140" s="741">
        <f>H141+H145</f>
        <v>0</v>
      </c>
      <c r="I140" s="741">
        <f>I141+I145</f>
        <v>1501</v>
      </c>
      <c r="J140" s="741">
        <f t="shared" si="25"/>
        <v>1243</v>
      </c>
      <c r="K140" s="741">
        <f t="shared" ref="K140:S140" si="29">K141+K145</f>
        <v>159</v>
      </c>
      <c r="L140" s="741">
        <f t="shared" si="29"/>
        <v>0</v>
      </c>
      <c r="M140" s="741">
        <f t="shared" si="29"/>
        <v>105</v>
      </c>
      <c r="N140" s="741">
        <f t="shared" si="29"/>
        <v>935</v>
      </c>
      <c r="O140" s="741">
        <f t="shared" si="29"/>
        <v>9</v>
      </c>
      <c r="P140" s="741">
        <f t="shared" si="29"/>
        <v>0</v>
      </c>
      <c r="Q140" s="741">
        <f t="shared" si="29"/>
        <v>35</v>
      </c>
      <c r="R140" s="741">
        <f t="shared" si="29"/>
        <v>0</v>
      </c>
      <c r="S140" s="742">
        <f t="shared" si="29"/>
        <v>0</v>
      </c>
      <c r="U140" s="735"/>
    </row>
    <row r="141" spans="1:21" ht="21" customHeight="1">
      <c r="A141" s="1317"/>
      <c r="B141" s="1320" t="s">
        <v>1008</v>
      </c>
      <c r="C141" s="766" t="s">
        <v>78</v>
      </c>
      <c r="D141" s="767">
        <v>2744</v>
      </c>
      <c r="E141" s="767">
        <v>0</v>
      </c>
      <c r="F141" s="767">
        <v>1501</v>
      </c>
      <c r="G141" s="767">
        <v>0</v>
      </c>
      <c r="H141" s="767">
        <v>0</v>
      </c>
      <c r="I141" s="767">
        <v>1501</v>
      </c>
      <c r="J141" s="767">
        <v>1243</v>
      </c>
      <c r="K141" s="767">
        <v>159</v>
      </c>
      <c r="L141" s="767">
        <v>0</v>
      </c>
      <c r="M141" s="767">
        <v>105</v>
      </c>
      <c r="N141" s="767">
        <v>935</v>
      </c>
      <c r="O141" s="767">
        <v>9</v>
      </c>
      <c r="P141" s="767">
        <v>0</v>
      </c>
      <c r="Q141" s="767">
        <v>35</v>
      </c>
      <c r="R141" s="767">
        <v>0</v>
      </c>
      <c r="S141" s="767">
        <v>0</v>
      </c>
      <c r="U141" s="735"/>
    </row>
    <row r="142" spans="1:21" ht="21" customHeight="1">
      <c r="A142" s="1317"/>
      <c r="B142" s="1320"/>
      <c r="C142" s="766" t="s">
        <v>79</v>
      </c>
      <c r="D142" s="767">
        <v>1243</v>
      </c>
      <c r="E142" s="767"/>
      <c r="F142" s="767">
        <v>0</v>
      </c>
      <c r="G142" s="767"/>
      <c r="H142" s="767"/>
      <c r="I142" s="767"/>
      <c r="J142" s="767">
        <v>1243</v>
      </c>
      <c r="K142" s="767">
        <v>159</v>
      </c>
      <c r="L142" s="767"/>
      <c r="M142" s="767">
        <v>105</v>
      </c>
      <c r="N142" s="767">
        <v>935</v>
      </c>
      <c r="O142" s="767">
        <v>9</v>
      </c>
      <c r="P142" s="767"/>
      <c r="Q142" s="767">
        <v>35</v>
      </c>
      <c r="R142" s="767"/>
      <c r="S142" s="768"/>
      <c r="U142" s="735"/>
    </row>
    <row r="143" spans="1:21" ht="21" customHeight="1">
      <c r="A143" s="1317"/>
      <c r="B143" s="1320"/>
      <c r="C143" s="766" t="s">
        <v>80</v>
      </c>
      <c r="D143" s="767">
        <v>0</v>
      </c>
      <c r="E143" s="767"/>
      <c r="F143" s="767">
        <v>0</v>
      </c>
      <c r="G143" s="767"/>
      <c r="H143" s="767"/>
      <c r="I143" s="767"/>
      <c r="J143" s="767">
        <v>0</v>
      </c>
      <c r="K143" s="767"/>
      <c r="L143" s="767"/>
      <c r="M143" s="767"/>
      <c r="N143" s="767"/>
      <c r="O143" s="767"/>
      <c r="P143" s="767"/>
      <c r="Q143" s="767"/>
      <c r="R143" s="767"/>
      <c r="S143" s="768"/>
      <c r="U143" s="735"/>
    </row>
    <row r="144" spans="1:21" ht="21" customHeight="1">
      <c r="A144" s="1317"/>
      <c r="B144" s="1320"/>
      <c r="C144" s="766" t="s">
        <v>81</v>
      </c>
      <c r="D144" s="767">
        <v>1501</v>
      </c>
      <c r="E144" s="767"/>
      <c r="F144" s="767">
        <v>1501</v>
      </c>
      <c r="G144" s="767"/>
      <c r="H144" s="767"/>
      <c r="I144" s="767">
        <v>1501</v>
      </c>
      <c r="J144" s="767">
        <v>0</v>
      </c>
      <c r="K144" s="767"/>
      <c r="L144" s="767"/>
      <c r="M144" s="767"/>
      <c r="N144" s="767"/>
      <c r="O144" s="767"/>
      <c r="P144" s="767"/>
      <c r="Q144" s="767"/>
      <c r="R144" s="767"/>
      <c r="S144" s="768"/>
      <c r="U144" s="735"/>
    </row>
    <row r="145" spans="1:21" ht="21" customHeight="1">
      <c r="A145" s="1317"/>
      <c r="B145" s="1320" t="s">
        <v>82</v>
      </c>
      <c r="C145" s="766" t="s">
        <v>78</v>
      </c>
      <c r="D145" s="767">
        <v>0</v>
      </c>
      <c r="E145" s="767">
        <v>0</v>
      </c>
      <c r="F145" s="767">
        <v>0</v>
      </c>
      <c r="G145" s="767">
        <v>0</v>
      </c>
      <c r="H145" s="767">
        <v>0</v>
      </c>
      <c r="I145" s="767">
        <v>0</v>
      </c>
      <c r="J145" s="767">
        <v>0</v>
      </c>
      <c r="K145" s="767">
        <v>0</v>
      </c>
      <c r="L145" s="767">
        <v>0</v>
      </c>
      <c r="M145" s="767">
        <v>0</v>
      </c>
      <c r="N145" s="767">
        <v>0</v>
      </c>
      <c r="O145" s="767">
        <v>0</v>
      </c>
      <c r="P145" s="767">
        <v>0</v>
      </c>
      <c r="Q145" s="767">
        <v>0</v>
      </c>
      <c r="R145" s="767">
        <v>0</v>
      </c>
      <c r="S145" s="767">
        <v>0</v>
      </c>
      <c r="U145" s="735"/>
    </row>
    <row r="146" spans="1:21" ht="21" customHeight="1">
      <c r="A146" s="1317"/>
      <c r="B146" s="1320"/>
      <c r="C146" s="766" t="s">
        <v>79</v>
      </c>
      <c r="D146" s="767">
        <v>0</v>
      </c>
      <c r="E146" s="767"/>
      <c r="F146" s="767">
        <v>0</v>
      </c>
      <c r="G146" s="767"/>
      <c r="H146" s="767"/>
      <c r="I146" s="767"/>
      <c r="J146" s="767">
        <v>0</v>
      </c>
      <c r="K146" s="767"/>
      <c r="L146" s="767"/>
      <c r="M146" s="767"/>
      <c r="N146" s="767"/>
      <c r="O146" s="767"/>
      <c r="P146" s="767"/>
      <c r="Q146" s="767"/>
      <c r="R146" s="767"/>
      <c r="S146" s="768"/>
      <c r="U146" s="735"/>
    </row>
    <row r="147" spans="1:21" ht="21" customHeight="1">
      <c r="A147" s="1317"/>
      <c r="B147" s="1320"/>
      <c r="C147" s="766" t="s">
        <v>80</v>
      </c>
      <c r="D147" s="767">
        <v>0</v>
      </c>
      <c r="E147" s="767"/>
      <c r="F147" s="767">
        <v>0</v>
      </c>
      <c r="G147" s="767"/>
      <c r="H147" s="767"/>
      <c r="I147" s="767"/>
      <c r="J147" s="767">
        <v>0</v>
      </c>
      <c r="K147" s="767"/>
      <c r="L147" s="767"/>
      <c r="M147" s="767"/>
      <c r="N147" s="767"/>
      <c r="O147" s="767"/>
      <c r="P147" s="767"/>
      <c r="Q147" s="767"/>
      <c r="R147" s="767"/>
      <c r="S147" s="768"/>
      <c r="U147" s="735"/>
    </row>
    <row r="148" spans="1:21" ht="21" customHeight="1" thickBot="1">
      <c r="A148" s="1318"/>
      <c r="B148" s="1321"/>
      <c r="C148" s="769" t="s">
        <v>81</v>
      </c>
      <c r="D148" s="767">
        <v>0</v>
      </c>
      <c r="E148" s="767"/>
      <c r="F148" s="767">
        <v>0</v>
      </c>
      <c r="G148" s="767"/>
      <c r="H148" s="767"/>
      <c r="I148" s="767"/>
      <c r="J148" s="767">
        <v>0</v>
      </c>
      <c r="K148" s="767"/>
      <c r="L148" s="767"/>
      <c r="M148" s="767"/>
      <c r="N148" s="767"/>
      <c r="O148" s="767"/>
      <c r="P148" s="767"/>
      <c r="Q148" s="767"/>
      <c r="R148" s="767"/>
      <c r="S148" s="768"/>
      <c r="U148" s="735"/>
    </row>
    <row r="149" spans="1:21" ht="21" customHeight="1">
      <c r="A149" s="1316" t="s">
        <v>1023</v>
      </c>
      <c r="B149" s="1319" t="s">
        <v>977</v>
      </c>
      <c r="C149" s="1319"/>
      <c r="D149" s="741">
        <f>D150+D154</f>
        <v>901</v>
      </c>
      <c r="E149" s="741">
        <f t="shared" ref="E149:S149" si="30">E150+E154</f>
        <v>0</v>
      </c>
      <c r="F149" s="741">
        <f t="shared" si="30"/>
        <v>0</v>
      </c>
      <c r="G149" s="741">
        <f t="shared" si="30"/>
        <v>0</v>
      </c>
      <c r="H149" s="741">
        <f t="shared" si="30"/>
        <v>0</v>
      </c>
      <c r="I149" s="741">
        <f t="shared" si="30"/>
        <v>0</v>
      </c>
      <c r="J149" s="741">
        <f t="shared" si="30"/>
        <v>901</v>
      </c>
      <c r="K149" s="741">
        <f t="shared" si="30"/>
        <v>30</v>
      </c>
      <c r="L149" s="741">
        <f t="shared" si="30"/>
        <v>0</v>
      </c>
      <c r="M149" s="741">
        <f t="shared" si="30"/>
        <v>5</v>
      </c>
      <c r="N149" s="741">
        <f t="shared" si="30"/>
        <v>832</v>
      </c>
      <c r="O149" s="741">
        <f t="shared" si="30"/>
        <v>10</v>
      </c>
      <c r="P149" s="741">
        <f t="shared" si="30"/>
        <v>2</v>
      </c>
      <c r="Q149" s="741">
        <f t="shared" si="30"/>
        <v>3</v>
      </c>
      <c r="R149" s="741">
        <f t="shared" si="30"/>
        <v>0</v>
      </c>
      <c r="S149" s="741">
        <f t="shared" si="30"/>
        <v>19</v>
      </c>
      <c r="U149" s="735"/>
    </row>
    <row r="150" spans="1:21" ht="21" customHeight="1">
      <c r="A150" s="1317"/>
      <c r="B150" s="1320" t="s">
        <v>1008</v>
      </c>
      <c r="C150" s="766" t="s">
        <v>78</v>
      </c>
      <c r="D150" s="767">
        <f>D151+D152+D153</f>
        <v>898</v>
      </c>
      <c r="E150" s="767">
        <f t="shared" ref="E150:S150" si="31">E151+E152+E153</f>
        <v>0</v>
      </c>
      <c r="F150" s="767">
        <f t="shared" si="31"/>
        <v>0</v>
      </c>
      <c r="G150" s="767">
        <f t="shared" si="31"/>
        <v>0</v>
      </c>
      <c r="H150" s="767">
        <f t="shared" si="31"/>
        <v>0</v>
      </c>
      <c r="I150" s="767">
        <f t="shared" si="31"/>
        <v>0</v>
      </c>
      <c r="J150" s="767">
        <v>898</v>
      </c>
      <c r="K150" s="767">
        <f t="shared" si="31"/>
        <v>30</v>
      </c>
      <c r="L150" s="767">
        <f t="shared" si="31"/>
        <v>0</v>
      </c>
      <c r="M150" s="767">
        <f t="shared" si="31"/>
        <v>5</v>
      </c>
      <c r="N150" s="767">
        <f t="shared" si="31"/>
        <v>829</v>
      </c>
      <c r="O150" s="767">
        <f t="shared" si="31"/>
        <v>10</v>
      </c>
      <c r="P150" s="767">
        <f t="shared" si="31"/>
        <v>2</v>
      </c>
      <c r="Q150" s="767">
        <f t="shared" si="31"/>
        <v>3</v>
      </c>
      <c r="R150" s="767">
        <f t="shared" si="31"/>
        <v>0</v>
      </c>
      <c r="S150" s="767">
        <f t="shared" si="31"/>
        <v>19</v>
      </c>
      <c r="U150" s="735"/>
    </row>
    <row r="151" spans="1:21" ht="21" customHeight="1">
      <c r="A151" s="1317"/>
      <c r="B151" s="1320"/>
      <c r="C151" s="766" t="s">
        <v>79</v>
      </c>
      <c r="D151" s="767">
        <v>896</v>
      </c>
      <c r="E151" s="767"/>
      <c r="F151" s="767"/>
      <c r="G151" s="767"/>
      <c r="H151" s="767"/>
      <c r="I151" s="767"/>
      <c r="J151" s="767">
        <v>896</v>
      </c>
      <c r="K151" s="767">
        <v>30</v>
      </c>
      <c r="L151" s="767"/>
      <c r="M151" s="767">
        <v>3</v>
      </c>
      <c r="N151" s="767">
        <v>829</v>
      </c>
      <c r="O151" s="767">
        <v>10</v>
      </c>
      <c r="P151" s="767">
        <v>2</v>
      </c>
      <c r="Q151" s="767">
        <v>3</v>
      </c>
      <c r="R151" s="767"/>
      <c r="S151" s="768">
        <v>19</v>
      </c>
      <c r="U151" s="735"/>
    </row>
    <row r="152" spans="1:21" ht="21" customHeight="1">
      <c r="A152" s="1317"/>
      <c r="B152" s="1320"/>
      <c r="C152" s="766" t="s">
        <v>80</v>
      </c>
      <c r="D152" s="767">
        <v>2</v>
      </c>
      <c r="E152" s="767"/>
      <c r="F152" s="767"/>
      <c r="G152" s="767"/>
      <c r="H152" s="767"/>
      <c r="I152" s="767"/>
      <c r="J152" s="767">
        <v>2</v>
      </c>
      <c r="K152" s="767"/>
      <c r="L152" s="767"/>
      <c r="M152" s="767">
        <v>2</v>
      </c>
      <c r="N152" s="767"/>
      <c r="O152" s="767"/>
      <c r="P152" s="767"/>
      <c r="Q152" s="767"/>
      <c r="R152" s="767"/>
      <c r="S152" s="768"/>
      <c r="U152" s="735"/>
    </row>
    <row r="153" spans="1:21" ht="21" customHeight="1">
      <c r="A153" s="1317"/>
      <c r="B153" s="1320"/>
      <c r="C153" s="766" t="s">
        <v>81</v>
      </c>
      <c r="D153" s="767"/>
      <c r="E153" s="767"/>
      <c r="F153" s="767"/>
      <c r="G153" s="767"/>
      <c r="H153" s="767"/>
      <c r="I153" s="767"/>
      <c r="J153" s="767"/>
      <c r="K153" s="767"/>
      <c r="L153" s="767"/>
      <c r="M153" s="767"/>
      <c r="N153" s="767"/>
      <c r="O153" s="767"/>
      <c r="P153" s="767"/>
      <c r="Q153" s="767"/>
      <c r="R153" s="767"/>
      <c r="S153" s="768"/>
      <c r="U153" s="735"/>
    </row>
    <row r="154" spans="1:21" ht="21" customHeight="1">
      <c r="A154" s="1317"/>
      <c r="B154" s="1320" t="s">
        <v>82</v>
      </c>
      <c r="C154" s="766" t="s">
        <v>78</v>
      </c>
      <c r="D154" s="767">
        <v>3</v>
      </c>
      <c r="E154" s="767"/>
      <c r="F154" s="767"/>
      <c r="G154" s="767"/>
      <c r="H154" s="767"/>
      <c r="I154" s="767"/>
      <c r="J154" s="767">
        <v>3</v>
      </c>
      <c r="K154" s="767"/>
      <c r="L154" s="767"/>
      <c r="M154" s="767"/>
      <c r="N154" s="767">
        <v>3</v>
      </c>
      <c r="O154" s="767"/>
      <c r="P154" s="767"/>
      <c r="Q154" s="767"/>
      <c r="R154" s="767"/>
      <c r="S154" s="767"/>
      <c r="U154" s="735"/>
    </row>
    <row r="155" spans="1:21" ht="21" customHeight="1">
      <c r="A155" s="1317"/>
      <c r="B155" s="1320"/>
      <c r="C155" s="766" t="s">
        <v>79</v>
      </c>
      <c r="D155" s="767">
        <v>3</v>
      </c>
      <c r="E155" s="767"/>
      <c r="F155" s="767"/>
      <c r="G155" s="767"/>
      <c r="H155" s="767"/>
      <c r="I155" s="767"/>
      <c r="J155" s="767">
        <v>3</v>
      </c>
      <c r="K155" s="767"/>
      <c r="L155" s="767"/>
      <c r="M155" s="767"/>
      <c r="N155" s="767">
        <v>3</v>
      </c>
      <c r="O155" s="767"/>
      <c r="P155" s="767"/>
      <c r="Q155" s="767"/>
      <c r="R155" s="767"/>
      <c r="S155" s="768"/>
      <c r="U155" s="735"/>
    </row>
    <row r="156" spans="1:21" ht="21" customHeight="1">
      <c r="A156" s="1317"/>
      <c r="B156" s="1320"/>
      <c r="C156" s="766" t="s">
        <v>80</v>
      </c>
      <c r="D156" s="767"/>
      <c r="E156" s="767"/>
      <c r="F156" s="767"/>
      <c r="G156" s="767"/>
      <c r="H156" s="767"/>
      <c r="I156" s="767"/>
      <c r="J156" s="767"/>
      <c r="K156" s="767"/>
      <c r="L156" s="767"/>
      <c r="M156" s="767"/>
      <c r="N156" s="767"/>
      <c r="O156" s="767"/>
      <c r="P156" s="767"/>
      <c r="Q156" s="767"/>
      <c r="R156" s="767"/>
      <c r="S156" s="768"/>
      <c r="U156" s="735"/>
    </row>
    <row r="157" spans="1:21" ht="21" customHeight="1" thickBot="1">
      <c r="A157" s="1318"/>
      <c r="B157" s="1321"/>
      <c r="C157" s="769" t="s">
        <v>81</v>
      </c>
      <c r="D157" s="767"/>
      <c r="E157" s="767"/>
      <c r="F157" s="767"/>
      <c r="G157" s="767"/>
      <c r="H157" s="767"/>
      <c r="I157" s="767"/>
      <c r="J157" s="767"/>
      <c r="K157" s="767"/>
      <c r="L157" s="767"/>
      <c r="M157" s="767"/>
      <c r="N157" s="767"/>
      <c r="O157" s="767"/>
      <c r="P157" s="767"/>
      <c r="Q157" s="767"/>
      <c r="R157" s="767"/>
      <c r="S157" s="768"/>
      <c r="U157" s="735"/>
    </row>
    <row r="158" spans="1:21" ht="21" customHeight="1">
      <c r="A158" s="1316" t="s">
        <v>1024</v>
      </c>
      <c r="B158" s="1319" t="s">
        <v>977</v>
      </c>
      <c r="C158" s="1319"/>
      <c r="D158" s="741">
        <v>1326</v>
      </c>
      <c r="E158" s="741">
        <v>0</v>
      </c>
      <c r="F158" s="741">
        <v>25</v>
      </c>
      <c r="G158" s="741">
        <v>17</v>
      </c>
      <c r="H158" s="741">
        <v>2</v>
      </c>
      <c r="I158" s="741">
        <v>6</v>
      </c>
      <c r="J158" s="741">
        <v>1301</v>
      </c>
      <c r="K158" s="741">
        <v>54</v>
      </c>
      <c r="L158" s="741">
        <v>0</v>
      </c>
      <c r="M158" s="741">
        <v>284</v>
      </c>
      <c r="N158" s="741">
        <v>896</v>
      </c>
      <c r="O158" s="741">
        <v>9</v>
      </c>
      <c r="P158" s="741">
        <v>29</v>
      </c>
      <c r="Q158" s="741">
        <v>8</v>
      </c>
      <c r="R158" s="741">
        <v>12</v>
      </c>
      <c r="S158" s="742">
        <v>9</v>
      </c>
      <c r="U158" s="735"/>
    </row>
    <row r="159" spans="1:21" ht="21" customHeight="1">
      <c r="A159" s="1317"/>
      <c r="B159" s="1320" t="s">
        <v>1008</v>
      </c>
      <c r="C159" s="766" t="s">
        <v>78</v>
      </c>
      <c r="D159" s="767">
        <v>1325</v>
      </c>
      <c r="E159" s="767">
        <v>0</v>
      </c>
      <c r="F159" s="767">
        <v>25</v>
      </c>
      <c r="G159" s="767">
        <v>17</v>
      </c>
      <c r="H159" s="767">
        <v>2</v>
      </c>
      <c r="I159" s="767">
        <v>6</v>
      </c>
      <c r="J159" s="767">
        <v>1300</v>
      </c>
      <c r="K159" s="767">
        <v>54</v>
      </c>
      <c r="L159" s="767">
        <v>0</v>
      </c>
      <c r="M159" s="767">
        <v>283</v>
      </c>
      <c r="N159" s="767">
        <v>896</v>
      </c>
      <c r="O159" s="767">
        <v>9</v>
      </c>
      <c r="P159" s="767">
        <v>29</v>
      </c>
      <c r="Q159" s="767">
        <v>8</v>
      </c>
      <c r="R159" s="767">
        <v>12</v>
      </c>
      <c r="S159" s="767">
        <v>9</v>
      </c>
      <c r="U159" s="735"/>
    </row>
    <row r="160" spans="1:21" ht="21" customHeight="1">
      <c r="A160" s="1317"/>
      <c r="B160" s="1320"/>
      <c r="C160" s="766" t="s">
        <v>79</v>
      </c>
      <c r="D160" s="767">
        <v>1325</v>
      </c>
      <c r="E160" s="767">
        <v>0</v>
      </c>
      <c r="F160" s="767">
        <v>25</v>
      </c>
      <c r="G160" s="767">
        <v>17</v>
      </c>
      <c r="H160" s="767">
        <v>2</v>
      </c>
      <c r="I160" s="767">
        <v>6</v>
      </c>
      <c r="J160" s="767">
        <v>1300</v>
      </c>
      <c r="K160" s="767">
        <v>54</v>
      </c>
      <c r="L160" s="767">
        <v>0</v>
      </c>
      <c r="M160" s="767">
        <v>283</v>
      </c>
      <c r="N160" s="767">
        <v>896</v>
      </c>
      <c r="O160" s="767">
        <v>9</v>
      </c>
      <c r="P160" s="767">
        <v>29</v>
      </c>
      <c r="Q160" s="767">
        <v>8</v>
      </c>
      <c r="R160" s="767">
        <v>12</v>
      </c>
      <c r="S160" s="768">
        <v>9</v>
      </c>
      <c r="U160" s="735"/>
    </row>
    <row r="161" spans="1:21" ht="21" customHeight="1">
      <c r="A161" s="1317"/>
      <c r="B161" s="1320"/>
      <c r="C161" s="766" t="s">
        <v>80</v>
      </c>
      <c r="D161" s="767">
        <v>0</v>
      </c>
      <c r="E161" s="767">
        <v>0</v>
      </c>
      <c r="F161" s="767">
        <v>0</v>
      </c>
      <c r="G161" s="767">
        <v>0</v>
      </c>
      <c r="H161" s="767">
        <v>0</v>
      </c>
      <c r="I161" s="767">
        <v>0</v>
      </c>
      <c r="J161" s="767">
        <v>0</v>
      </c>
      <c r="K161" s="767">
        <v>0</v>
      </c>
      <c r="L161" s="767">
        <v>0</v>
      </c>
      <c r="M161" s="767">
        <v>0</v>
      </c>
      <c r="N161" s="767">
        <v>0</v>
      </c>
      <c r="O161" s="767">
        <v>0</v>
      </c>
      <c r="P161" s="767">
        <v>0</v>
      </c>
      <c r="Q161" s="767">
        <v>0</v>
      </c>
      <c r="R161" s="767">
        <v>0</v>
      </c>
      <c r="S161" s="768">
        <v>0</v>
      </c>
      <c r="U161" s="735"/>
    </row>
    <row r="162" spans="1:21" ht="21" customHeight="1">
      <c r="A162" s="1317"/>
      <c r="B162" s="1320"/>
      <c r="C162" s="766" t="s">
        <v>81</v>
      </c>
      <c r="D162" s="767">
        <v>0</v>
      </c>
      <c r="E162" s="767">
        <v>0</v>
      </c>
      <c r="F162" s="767">
        <v>0</v>
      </c>
      <c r="G162" s="767">
        <v>0</v>
      </c>
      <c r="H162" s="767">
        <v>0</v>
      </c>
      <c r="I162" s="767">
        <v>0</v>
      </c>
      <c r="J162" s="767">
        <v>0</v>
      </c>
      <c r="K162" s="767">
        <v>0</v>
      </c>
      <c r="L162" s="767">
        <v>0</v>
      </c>
      <c r="M162" s="767">
        <v>0</v>
      </c>
      <c r="N162" s="767">
        <v>0</v>
      </c>
      <c r="O162" s="767">
        <v>0</v>
      </c>
      <c r="P162" s="767">
        <v>0</v>
      </c>
      <c r="Q162" s="767">
        <v>0</v>
      </c>
      <c r="R162" s="767">
        <v>0</v>
      </c>
      <c r="S162" s="768">
        <v>0</v>
      </c>
      <c r="U162" s="735"/>
    </row>
    <row r="163" spans="1:21" ht="21" customHeight="1">
      <c r="A163" s="1317"/>
      <c r="B163" s="1320" t="s">
        <v>82</v>
      </c>
      <c r="C163" s="766" t="s">
        <v>78</v>
      </c>
      <c r="D163" s="767">
        <v>1</v>
      </c>
      <c r="E163" s="767">
        <v>0</v>
      </c>
      <c r="F163" s="767">
        <v>0</v>
      </c>
      <c r="G163" s="767">
        <v>0</v>
      </c>
      <c r="H163" s="767">
        <v>0</v>
      </c>
      <c r="I163" s="767">
        <v>0</v>
      </c>
      <c r="J163" s="767">
        <v>1</v>
      </c>
      <c r="K163" s="767">
        <v>0</v>
      </c>
      <c r="L163" s="767">
        <v>0</v>
      </c>
      <c r="M163" s="767">
        <v>1</v>
      </c>
      <c r="N163" s="767">
        <v>0</v>
      </c>
      <c r="O163" s="767">
        <v>0</v>
      </c>
      <c r="P163" s="767">
        <v>0</v>
      </c>
      <c r="Q163" s="767">
        <v>0</v>
      </c>
      <c r="R163" s="767">
        <v>0</v>
      </c>
      <c r="S163" s="767">
        <v>0</v>
      </c>
      <c r="U163" s="735"/>
    </row>
    <row r="164" spans="1:21" ht="21" customHeight="1">
      <c r="A164" s="1317"/>
      <c r="B164" s="1320"/>
      <c r="C164" s="766" t="s">
        <v>79</v>
      </c>
      <c r="D164" s="767">
        <v>1</v>
      </c>
      <c r="E164" s="767"/>
      <c r="F164" s="767">
        <v>0</v>
      </c>
      <c r="G164" s="767">
        <v>0</v>
      </c>
      <c r="H164" s="767">
        <v>0</v>
      </c>
      <c r="I164" s="767">
        <v>0</v>
      </c>
      <c r="J164" s="767">
        <v>1</v>
      </c>
      <c r="K164" s="767">
        <v>0</v>
      </c>
      <c r="L164" s="767">
        <v>0</v>
      </c>
      <c r="M164" s="767">
        <v>1</v>
      </c>
      <c r="N164" s="767">
        <v>0</v>
      </c>
      <c r="O164" s="767">
        <v>0</v>
      </c>
      <c r="P164" s="767">
        <v>0</v>
      </c>
      <c r="Q164" s="767">
        <v>0</v>
      </c>
      <c r="R164" s="767">
        <v>0</v>
      </c>
      <c r="S164" s="768">
        <v>0</v>
      </c>
      <c r="U164" s="735"/>
    </row>
    <row r="165" spans="1:21" ht="21" customHeight="1">
      <c r="A165" s="1317"/>
      <c r="B165" s="1320"/>
      <c r="C165" s="766" t="s">
        <v>80</v>
      </c>
      <c r="D165" s="767">
        <v>0</v>
      </c>
      <c r="E165" s="767"/>
      <c r="F165" s="767">
        <v>0</v>
      </c>
      <c r="G165" s="767">
        <v>0</v>
      </c>
      <c r="H165" s="767">
        <v>0</v>
      </c>
      <c r="I165" s="767">
        <v>0</v>
      </c>
      <c r="J165" s="767">
        <v>0</v>
      </c>
      <c r="K165" s="767">
        <v>0</v>
      </c>
      <c r="L165" s="767">
        <v>0</v>
      </c>
      <c r="M165" s="767">
        <v>0</v>
      </c>
      <c r="N165" s="767">
        <v>0</v>
      </c>
      <c r="O165" s="767">
        <v>0</v>
      </c>
      <c r="P165" s="767">
        <v>0</v>
      </c>
      <c r="Q165" s="767">
        <v>0</v>
      </c>
      <c r="R165" s="767">
        <v>0</v>
      </c>
      <c r="S165" s="768">
        <v>0</v>
      </c>
      <c r="U165" s="735"/>
    </row>
    <row r="166" spans="1:21" ht="21" customHeight="1" thickBot="1">
      <c r="A166" s="1318"/>
      <c r="B166" s="1321"/>
      <c r="C166" s="769" t="s">
        <v>81</v>
      </c>
      <c r="D166" s="767">
        <v>0</v>
      </c>
      <c r="E166" s="767"/>
      <c r="F166" s="767">
        <v>0</v>
      </c>
      <c r="G166" s="767">
        <v>0</v>
      </c>
      <c r="H166" s="767">
        <v>0</v>
      </c>
      <c r="I166" s="767">
        <v>0</v>
      </c>
      <c r="J166" s="767">
        <v>0</v>
      </c>
      <c r="K166" s="767"/>
      <c r="L166" s="767">
        <v>0</v>
      </c>
      <c r="M166" s="767">
        <v>0</v>
      </c>
      <c r="N166" s="767">
        <v>0</v>
      </c>
      <c r="O166" s="767">
        <v>0</v>
      </c>
      <c r="P166" s="767">
        <v>0</v>
      </c>
      <c r="Q166" s="767">
        <v>0</v>
      </c>
      <c r="R166" s="767">
        <v>0</v>
      </c>
      <c r="S166" s="768">
        <v>0</v>
      </c>
      <c r="U166" s="735"/>
    </row>
    <row r="167" spans="1:21" ht="21.95" customHeight="1">
      <c r="A167" s="1316" t="s">
        <v>1025</v>
      </c>
      <c r="B167" s="1319" t="s">
        <v>977</v>
      </c>
      <c r="C167" s="1319"/>
      <c r="D167" s="741">
        <f>D168+D172</f>
        <v>775</v>
      </c>
      <c r="E167" s="741">
        <f>E168+E172</f>
        <v>7</v>
      </c>
      <c r="F167" s="741">
        <f t="shared" ref="F167:F176" si="32">SUM(G167:I167)</f>
        <v>10</v>
      </c>
      <c r="G167" s="741">
        <f>G168+G172</f>
        <v>1</v>
      </c>
      <c r="H167" s="741">
        <f>H168+H172</f>
        <v>1</v>
      </c>
      <c r="I167" s="741">
        <f>I168+I172</f>
        <v>8</v>
      </c>
      <c r="J167" s="741">
        <f t="shared" ref="J167:J176" si="33">SUM(K167:S167)</f>
        <v>758</v>
      </c>
      <c r="K167" s="741">
        <f t="shared" ref="K167:S167" si="34">K168+K172</f>
        <v>20</v>
      </c>
      <c r="L167" s="741">
        <f t="shared" si="34"/>
        <v>12</v>
      </c>
      <c r="M167" s="741">
        <f t="shared" si="34"/>
        <v>101</v>
      </c>
      <c r="N167" s="741">
        <f t="shared" si="34"/>
        <v>533</v>
      </c>
      <c r="O167" s="741">
        <f t="shared" si="34"/>
        <v>68</v>
      </c>
      <c r="P167" s="741">
        <f t="shared" si="34"/>
        <v>4</v>
      </c>
      <c r="Q167" s="741">
        <f t="shared" si="34"/>
        <v>10</v>
      </c>
      <c r="R167" s="741">
        <f t="shared" si="34"/>
        <v>8</v>
      </c>
      <c r="S167" s="742">
        <f t="shared" si="34"/>
        <v>2</v>
      </c>
      <c r="U167" s="735"/>
    </row>
    <row r="168" spans="1:21" ht="21.95" customHeight="1" thickBot="1">
      <c r="A168" s="1317"/>
      <c r="B168" s="1320" t="s">
        <v>1008</v>
      </c>
      <c r="C168" s="766" t="s">
        <v>78</v>
      </c>
      <c r="D168" s="767">
        <v>767</v>
      </c>
      <c r="E168" s="767">
        <v>7</v>
      </c>
      <c r="F168" s="767">
        <v>10</v>
      </c>
      <c r="G168" s="767">
        <v>1</v>
      </c>
      <c r="H168" s="767">
        <v>1</v>
      </c>
      <c r="I168" s="767">
        <v>8</v>
      </c>
      <c r="J168" s="767">
        <v>750</v>
      </c>
      <c r="K168" s="767">
        <v>20</v>
      </c>
      <c r="L168" s="767">
        <v>12</v>
      </c>
      <c r="M168" s="767">
        <v>101</v>
      </c>
      <c r="N168" s="767">
        <v>525</v>
      </c>
      <c r="O168" s="767">
        <v>68</v>
      </c>
      <c r="P168" s="767">
        <v>4</v>
      </c>
      <c r="Q168" s="767">
        <v>10</v>
      </c>
      <c r="R168" s="767">
        <v>8</v>
      </c>
      <c r="S168" s="767">
        <v>2</v>
      </c>
      <c r="U168" s="735"/>
    </row>
    <row r="169" spans="1:21" ht="21.95" customHeight="1">
      <c r="A169" s="1317"/>
      <c r="B169" s="1320"/>
      <c r="C169" s="766" t="s">
        <v>79</v>
      </c>
      <c r="D169" s="767">
        <v>767</v>
      </c>
      <c r="E169" s="775">
        <v>7</v>
      </c>
      <c r="F169" s="775">
        <v>10</v>
      </c>
      <c r="G169" s="775">
        <v>1</v>
      </c>
      <c r="H169" s="775">
        <v>1</v>
      </c>
      <c r="I169" s="775">
        <v>8</v>
      </c>
      <c r="J169" s="775">
        <v>750</v>
      </c>
      <c r="K169" s="775">
        <v>20</v>
      </c>
      <c r="L169" s="775">
        <v>12</v>
      </c>
      <c r="M169" s="775">
        <v>101</v>
      </c>
      <c r="N169" s="775">
        <v>525</v>
      </c>
      <c r="O169" s="775">
        <v>68</v>
      </c>
      <c r="P169" s="775">
        <v>4</v>
      </c>
      <c r="Q169" s="775">
        <v>10</v>
      </c>
      <c r="R169" s="775">
        <v>8</v>
      </c>
      <c r="S169" s="776">
        <v>2</v>
      </c>
      <c r="U169" s="735"/>
    </row>
    <row r="170" spans="1:21" ht="21.95" customHeight="1">
      <c r="A170" s="1317"/>
      <c r="B170" s="1320"/>
      <c r="C170" s="766" t="s">
        <v>80</v>
      </c>
      <c r="D170" s="767">
        <v>0</v>
      </c>
      <c r="E170" s="767"/>
      <c r="F170" s="767">
        <v>0</v>
      </c>
      <c r="G170" s="767"/>
      <c r="H170" s="767"/>
      <c r="I170" s="767"/>
      <c r="J170" s="767">
        <v>0</v>
      </c>
      <c r="K170" s="767"/>
      <c r="L170" s="767"/>
      <c r="M170" s="767"/>
      <c r="N170" s="767"/>
      <c r="O170" s="767"/>
      <c r="P170" s="767"/>
      <c r="Q170" s="767"/>
      <c r="R170" s="767"/>
      <c r="S170" s="768"/>
      <c r="U170" s="735"/>
    </row>
    <row r="171" spans="1:21" ht="21.95" customHeight="1">
      <c r="A171" s="1317"/>
      <c r="B171" s="1320"/>
      <c r="C171" s="766" t="s">
        <v>81</v>
      </c>
      <c r="D171" s="767">
        <v>0</v>
      </c>
      <c r="E171" s="767"/>
      <c r="F171" s="767">
        <v>0</v>
      </c>
      <c r="G171" s="767"/>
      <c r="H171" s="767"/>
      <c r="I171" s="767"/>
      <c r="J171" s="767">
        <v>0</v>
      </c>
      <c r="K171" s="767"/>
      <c r="L171" s="767"/>
      <c r="M171" s="767"/>
      <c r="N171" s="767"/>
      <c r="O171" s="767"/>
      <c r="P171" s="767"/>
      <c r="Q171" s="767"/>
      <c r="R171" s="767"/>
      <c r="S171" s="768"/>
      <c r="U171" s="735"/>
    </row>
    <row r="172" spans="1:21" ht="21.95" customHeight="1">
      <c r="A172" s="1317"/>
      <c r="B172" s="1320" t="s">
        <v>82</v>
      </c>
      <c r="C172" s="766" t="s">
        <v>78</v>
      </c>
      <c r="D172" s="767">
        <v>8</v>
      </c>
      <c r="E172" s="767">
        <v>0</v>
      </c>
      <c r="F172" s="767">
        <v>0</v>
      </c>
      <c r="G172" s="767">
        <v>0</v>
      </c>
      <c r="H172" s="767">
        <v>0</v>
      </c>
      <c r="I172" s="767">
        <v>0</v>
      </c>
      <c r="J172" s="767">
        <v>8</v>
      </c>
      <c r="K172" s="767">
        <v>0</v>
      </c>
      <c r="L172" s="767">
        <v>0</v>
      </c>
      <c r="M172" s="767">
        <v>0</v>
      </c>
      <c r="N172" s="767">
        <v>8</v>
      </c>
      <c r="O172" s="767">
        <v>0</v>
      </c>
      <c r="P172" s="767">
        <v>0</v>
      </c>
      <c r="Q172" s="767">
        <v>0</v>
      </c>
      <c r="R172" s="767">
        <v>0</v>
      </c>
      <c r="S172" s="767">
        <v>0</v>
      </c>
      <c r="U172" s="735"/>
    </row>
    <row r="173" spans="1:21" ht="21.95" customHeight="1">
      <c r="A173" s="1317"/>
      <c r="B173" s="1320"/>
      <c r="C173" s="766" t="s">
        <v>79</v>
      </c>
      <c r="D173" s="767">
        <v>8</v>
      </c>
      <c r="E173" s="767"/>
      <c r="F173" s="767">
        <v>0</v>
      </c>
      <c r="G173" s="767"/>
      <c r="H173" s="767"/>
      <c r="I173" s="767"/>
      <c r="J173" s="767">
        <v>8</v>
      </c>
      <c r="K173" s="767"/>
      <c r="L173" s="767"/>
      <c r="M173" s="767"/>
      <c r="N173" s="767">
        <v>8</v>
      </c>
      <c r="O173" s="767"/>
      <c r="P173" s="767"/>
      <c r="Q173" s="767"/>
      <c r="R173" s="767"/>
      <c r="S173" s="768"/>
      <c r="U173" s="735"/>
    </row>
    <row r="174" spans="1:21" ht="21.95" customHeight="1">
      <c r="A174" s="1317"/>
      <c r="B174" s="1320"/>
      <c r="C174" s="766" t="s">
        <v>80</v>
      </c>
      <c r="D174" s="767">
        <v>0</v>
      </c>
      <c r="E174" s="767"/>
      <c r="F174" s="767">
        <v>0</v>
      </c>
      <c r="G174" s="767"/>
      <c r="H174" s="767"/>
      <c r="I174" s="767"/>
      <c r="J174" s="767">
        <v>0</v>
      </c>
      <c r="K174" s="767"/>
      <c r="L174" s="767"/>
      <c r="M174" s="767"/>
      <c r="N174" s="767"/>
      <c r="O174" s="767"/>
      <c r="P174" s="767"/>
      <c r="Q174" s="767"/>
      <c r="R174" s="767"/>
      <c r="S174" s="768"/>
      <c r="U174" s="735"/>
    </row>
    <row r="175" spans="1:21" ht="21.95" customHeight="1" thickBot="1">
      <c r="A175" s="1318"/>
      <c r="B175" s="1321"/>
      <c r="C175" s="769" t="s">
        <v>81</v>
      </c>
      <c r="D175" s="767">
        <v>0</v>
      </c>
      <c r="E175" s="767"/>
      <c r="F175" s="767">
        <v>0</v>
      </c>
      <c r="G175" s="767"/>
      <c r="H175" s="767"/>
      <c r="I175" s="767"/>
      <c r="J175" s="767">
        <v>0</v>
      </c>
      <c r="K175" s="767"/>
      <c r="L175" s="767"/>
      <c r="M175" s="767"/>
      <c r="N175" s="767"/>
      <c r="O175" s="767"/>
      <c r="P175" s="767"/>
      <c r="Q175" s="767"/>
      <c r="R175" s="767"/>
      <c r="S175" s="768"/>
      <c r="U175" s="735"/>
    </row>
    <row r="176" spans="1:21" ht="21.95" customHeight="1">
      <c r="A176" s="1316" t="s">
        <v>1026</v>
      </c>
      <c r="B176" s="1319" t="s">
        <v>977</v>
      </c>
      <c r="C176" s="1319"/>
      <c r="D176" s="741">
        <f>D177+D181</f>
        <v>1654</v>
      </c>
      <c r="E176" s="741">
        <f>E177+E181</f>
        <v>10</v>
      </c>
      <c r="F176" s="741">
        <f t="shared" si="32"/>
        <v>4</v>
      </c>
      <c r="G176" s="741">
        <f>G177+G181</f>
        <v>1</v>
      </c>
      <c r="H176" s="741">
        <f>H177+H181</f>
        <v>2</v>
      </c>
      <c r="I176" s="741">
        <f>I177+I181</f>
        <v>1</v>
      </c>
      <c r="J176" s="741">
        <f t="shared" si="33"/>
        <v>1640</v>
      </c>
      <c r="K176" s="741">
        <f t="shared" ref="K176:S176" si="35">K177+K181</f>
        <v>48</v>
      </c>
      <c r="L176" s="741">
        <f t="shared" si="35"/>
        <v>10</v>
      </c>
      <c r="M176" s="741">
        <f t="shared" si="35"/>
        <v>57</v>
      </c>
      <c r="N176" s="741">
        <f t="shared" si="35"/>
        <v>1492</v>
      </c>
      <c r="O176" s="741">
        <f t="shared" si="35"/>
        <v>23</v>
      </c>
      <c r="P176" s="741">
        <f t="shared" si="35"/>
        <v>0</v>
      </c>
      <c r="Q176" s="741">
        <f t="shared" si="35"/>
        <v>7</v>
      </c>
      <c r="R176" s="741">
        <f t="shared" si="35"/>
        <v>3</v>
      </c>
      <c r="S176" s="742">
        <f t="shared" si="35"/>
        <v>0</v>
      </c>
      <c r="U176" s="735"/>
    </row>
    <row r="177" spans="1:21" ht="21.95" customHeight="1">
      <c r="A177" s="1317"/>
      <c r="B177" s="1320" t="s">
        <v>1008</v>
      </c>
      <c r="C177" s="766" t="s">
        <v>78</v>
      </c>
      <c r="D177" s="767">
        <v>1651</v>
      </c>
      <c r="E177" s="767">
        <v>10</v>
      </c>
      <c r="F177" s="767">
        <v>4</v>
      </c>
      <c r="G177" s="767">
        <v>1</v>
      </c>
      <c r="H177" s="767">
        <v>2</v>
      </c>
      <c r="I177" s="767">
        <v>1</v>
      </c>
      <c r="J177" s="767">
        <v>1637</v>
      </c>
      <c r="K177" s="767">
        <v>48</v>
      </c>
      <c r="L177" s="767">
        <v>10</v>
      </c>
      <c r="M177" s="767">
        <v>57</v>
      </c>
      <c r="N177" s="767">
        <v>1489</v>
      </c>
      <c r="O177" s="767">
        <v>23</v>
      </c>
      <c r="P177" s="767">
        <v>0</v>
      </c>
      <c r="Q177" s="767">
        <v>7</v>
      </c>
      <c r="R177" s="767">
        <v>3</v>
      </c>
      <c r="S177" s="767">
        <v>0</v>
      </c>
      <c r="U177" s="735"/>
    </row>
    <row r="178" spans="1:21" ht="21.95" customHeight="1">
      <c r="A178" s="1317"/>
      <c r="B178" s="1320"/>
      <c r="C178" s="766" t="s">
        <v>79</v>
      </c>
      <c r="D178" s="767">
        <v>1651</v>
      </c>
      <c r="E178" s="767">
        <v>10</v>
      </c>
      <c r="F178" s="767">
        <v>4</v>
      </c>
      <c r="G178" s="767">
        <v>1</v>
      </c>
      <c r="H178" s="767">
        <v>2</v>
      </c>
      <c r="I178" s="767">
        <v>1</v>
      </c>
      <c r="J178" s="767">
        <v>1637</v>
      </c>
      <c r="K178" s="767">
        <v>48</v>
      </c>
      <c r="L178" s="767">
        <v>10</v>
      </c>
      <c r="M178" s="767">
        <v>57</v>
      </c>
      <c r="N178" s="767">
        <v>1489</v>
      </c>
      <c r="O178" s="767">
        <v>23</v>
      </c>
      <c r="P178" s="767"/>
      <c r="Q178" s="767">
        <v>7</v>
      </c>
      <c r="R178" s="767">
        <v>3</v>
      </c>
      <c r="S178" s="768"/>
      <c r="U178" s="735"/>
    </row>
    <row r="179" spans="1:21" ht="21.95" customHeight="1">
      <c r="A179" s="1317"/>
      <c r="B179" s="1320"/>
      <c r="C179" s="766" t="s">
        <v>80</v>
      </c>
      <c r="D179" s="767">
        <v>0</v>
      </c>
      <c r="E179" s="767"/>
      <c r="F179" s="767">
        <v>0</v>
      </c>
      <c r="G179" s="767"/>
      <c r="H179" s="767"/>
      <c r="I179" s="767"/>
      <c r="J179" s="767">
        <v>0</v>
      </c>
      <c r="K179" s="767"/>
      <c r="L179" s="767"/>
      <c r="M179" s="767"/>
      <c r="N179" s="767"/>
      <c r="O179" s="767"/>
      <c r="P179" s="767"/>
      <c r="Q179" s="767"/>
      <c r="R179" s="767"/>
      <c r="S179" s="768"/>
      <c r="U179" s="735"/>
    </row>
    <row r="180" spans="1:21" ht="21.95" customHeight="1">
      <c r="A180" s="1317"/>
      <c r="B180" s="1320"/>
      <c r="C180" s="766" t="s">
        <v>81</v>
      </c>
      <c r="D180" s="767">
        <v>0</v>
      </c>
      <c r="E180" s="767"/>
      <c r="F180" s="767">
        <v>0</v>
      </c>
      <c r="G180" s="767"/>
      <c r="H180" s="767"/>
      <c r="I180" s="767"/>
      <c r="J180" s="767">
        <v>0</v>
      </c>
      <c r="K180" s="767"/>
      <c r="L180" s="767"/>
      <c r="M180" s="767"/>
      <c r="N180" s="767"/>
      <c r="O180" s="767"/>
      <c r="P180" s="767"/>
      <c r="Q180" s="767"/>
      <c r="R180" s="767"/>
      <c r="S180" s="768"/>
      <c r="U180" s="735"/>
    </row>
    <row r="181" spans="1:21" ht="21.95" customHeight="1">
      <c r="A181" s="1317"/>
      <c r="B181" s="1320" t="s">
        <v>82</v>
      </c>
      <c r="C181" s="766" t="s">
        <v>78</v>
      </c>
      <c r="D181" s="767">
        <v>3</v>
      </c>
      <c r="E181" s="767">
        <v>0</v>
      </c>
      <c r="F181" s="767">
        <v>0</v>
      </c>
      <c r="G181" s="767">
        <v>0</v>
      </c>
      <c r="H181" s="767">
        <v>0</v>
      </c>
      <c r="I181" s="767">
        <v>0</v>
      </c>
      <c r="J181" s="767">
        <v>3</v>
      </c>
      <c r="K181" s="767">
        <v>0</v>
      </c>
      <c r="L181" s="767">
        <v>0</v>
      </c>
      <c r="M181" s="767">
        <v>0</v>
      </c>
      <c r="N181" s="767">
        <v>3</v>
      </c>
      <c r="O181" s="767">
        <v>0</v>
      </c>
      <c r="P181" s="767">
        <v>0</v>
      </c>
      <c r="Q181" s="767">
        <v>0</v>
      </c>
      <c r="R181" s="767">
        <v>0</v>
      </c>
      <c r="S181" s="767">
        <v>0</v>
      </c>
      <c r="U181" s="735"/>
    </row>
    <row r="182" spans="1:21" ht="21.95" customHeight="1">
      <c r="A182" s="1317"/>
      <c r="B182" s="1320"/>
      <c r="C182" s="766" t="s">
        <v>79</v>
      </c>
      <c r="D182" s="767">
        <v>3</v>
      </c>
      <c r="E182" s="767"/>
      <c r="F182" s="767">
        <v>0</v>
      </c>
      <c r="G182" s="767"/>
      <c r="H182" s="767"/>
      <c r="I182" s="767"/>
      <c r="J182" s="767">
        <v>3</v>
      </c>
      <c r="K182" s="767"/>
      <c r="L182" s="767"/>
      <c r="M182" s="767"/>
      <c r="N182" s="767">
        <v>3</v>
      </c>
      <c r="O182" s="767"/>
      <c r="P182" s="767"/>
      <c r="Q182" s="767"/>
      <c r="R182" s="767"/>
      <c r="S182" s="768"/>
      <c r="U182" s="735"/>
    </row>
    <row r="183" spans="1:21" ht="21.95" customHeight="1">
      <c r="A183" s="1317"/>
      <c r="B183" s="1320"/>
      <c r="C183" s="766" t="s">
        <v>80</v>
      </c>
      <c r="D183" s="767">
        <v>0</v>
      </c>
      <c r="E183" s="767"/>
      <c r="F183" s="767">
        <v>0</v>
      </c>
      <c r="G183" s="767"/>
      <c r="H183" s="767"/>
      <c r="I183" s="767"/>
      <c r="J183" s="767">
        <v>0</v>
      </c>
      <c r="K183" s="767"/>
      <c r="L183" s="767"/>
      <c r="M183" s="767"/>
      <c r="N183" s="767"/>
      <c r="O183" s="767"/>
      <c r="P183" s="767"/>
      <c r="Q183" s="767"/>
      <c r="R183" s="767"/>
      <c r="S183" s="768"/>
      <c r="U183" s="735"/>
    </row>
    <row r="184" spans="1:21" ht="21.95" customHeight="1" thickBot="1">
      <c r="A184" s="1318"/>
      <c r="B184" s="1321"/>
      <c r="C184" s="769" t="s">
        <v>81</v>
      </c>
      <c r="D184" s="767">
        <v>0</v>
      </c>
      <c r="E184" s="767"/>
      <c r="F184" s="767">
        <v>0</v>
      </c>
      <c r="G184" s="767"/>
      <c r="H184" s="767"/>
      <c r="I184" s="767"/>
      <c r="J184" s="767">
        <v>0</v>
      </c>
      <c r="K184" s="767"/>
      <c r="L184" s="767"/>
      <c r="M184" s="767"/>
      <c r="N184" s="767"/>
      <c r="O184" s="767"/>
      <c r="P184" s="767"/>
      <c r="Q184" s="767"/>
      <c r="R184" s="767"/>
      <c r="S184" s="768"/>
      <c r="U184" s="735"/>
    </row>
    <row r="185" spans="1:21" ht="21.95" customHeight="1">
      <c r="A185" s="1316" t="s">
        <v>1027</v>
      </c>
      <c r="B185" s="1319" t="s">
        <v>977</v>
      </c>
      <c r="C185" s="1319"/>
      <c r="D185" s="741">
        <v>2394</v>
      </c>
      <c r="E185" s="741">
        <v>0</v>
      </c>
      <c r="F185" s="741">
        <v>1</v>
      </c>
      <c r="G185" s="741">
        <v>1</v>
      </c>
      <c r="H185" s="741">
        <v>0</v>
      </c>
      <c r="I185" s="741">
        <v>0</v>
      </c>
      <c r="J185" s="741">
        <v>2393</v>
      </c>
      <c r="K185" s="741">
        <v>126</v>
      </c>
      <c r="L185" s="741">
        <v>0</v>
      </c>
      <c r="M185" s="741">
        <v>183</v>
      </c>
      <c r="N185" s="741">
        <v>1980</v>
      </c>
      <c r="O185" s="741">
        <v>31</v>
      </c>
      <c r="P185" s="741">
        <v>21</v>
      </c>
      <c r="Q185" s="741">
        <v>13</v>
      </c>
      <c r="R185" s="741">
        <v>2</v>
      </c>
      <c r="S185" s="742">
        <v>37</v>
      </c>
      <c r="U185" s="735"/>
    </row>
    <row r="186" spans="1:21" ht="21.95" customHeight="1">
      <c r="A186" s="1317"/>
      <c r="B186" s="1320" t="s">
        <v>1008</v>
      </c>
      <c r="C186" s="766" t="s">
        <v>78</v>
      </c>
      <c r="D186" s="767">
        <v>2389</v>
      </c>
      <c r="E186" s="767">
        <v>0</v>
      </c>
      <c r="F186" s="767">
        <v>1</v>
      </c>
      <c r="G186" s="767">
        <v>1</v>
      </c>
      <c r="H186" s="767">
        <v>0</v>
      </c>
      <c r="I186" s="767">
        <v>0</v>
      </c>
      <c r="J186" s="767">
        <v>2388</v>
      </c>
      <c r="K186" s="767">
        <v>126</v>
      </c>
      <c r="L186" s="767">
        <v>0</v>
      </c>
      <c r="M186" s="767">
        <v>181</v>
      </c>
      <c r="N186" s="767">
        <v>1977</v>
      </c>
      <c r="O186" s="767">
        <v>31</v>
      </c>
      <c r="P186" s="767">
        <v>21</v>
      </c>
      <c r="Q186" s="767">
        <v>13</v>
      </c>
      <c r="R186" s="767">
        <v>2</v>
      </c>
      <c r="S186" s="767">
        <v>37</v>
      </c>
      <c r="U186" s="735"/>
    </row>
    <row r="187" spans="1:21" ht="21.95" customHeight="1">
      <c r="A187" s="1317"/>
      <c r="B187" s="1320"/>
      <c r="C187" s="766" t="s">
        <v>79</v>
      </c>
      <c r="D187" s="767">
        <v>2384</v>
      </c>
      <c r="E187" s="767"/>
      <c r="F187" s="767">
        <v>1</v>
      </c>
      <c r="G187" s="767">
        <v>1</v>
      </c>
      <c r="H187" s="767"/>
      <c r="I187" s="767"/>
      <c r="J187" s="767">
        <v>2383</v>
      </c>
      <c r="K187" s="767">
        <v>126</v>
      </c>
      <c r="L187" s="767"/>
      <c r="M187" s="767">
        <v>180</v>
      </c>
      <c r="N187" s="767">
        <v>1975</v>
      </c>
      <c r="O187" s="767">
        <v>31</v>
      </c>
      <c r="P187" s="767">
        <v>20</v>
      </c>
      <c r="Q187" s="767">
        <v>13</v>
      </c>
      <c r="R187" s="767">
        <v>1</v>
      </c>
      <c r="S187" s="768">
        <v>37</v>
      </c>
      <c r="U187" s="735"/>
    </row>
    <row r="188" spans="1:21" ht="21.95" customHeight="1">
      <c r="A188" s="1317"/>
      <c r="B188" s="1320"/>
      <c r="C188" s="766" t="s">
        <v>80</v>
      </c>
      <c r="D188" s="767">
        <v>4</v>
      </c>
      <c r="E188" s="767"/>
      <c r="F188" s="767">
        <v>0</v>
      </c>
      <c r="G188" s="767"/>
      <c r="H188" s="767"/>
      <c r="I188" s="767"/>
      <c r="J188" s="767">
        <v>4</v>
      </c>
      <c r="K188" s="767"/>
      <c r="L188" s="767"/>
      <c r="M188" s="767">
        <v>1</v>
      </c>
      <c r="N188" s="767">
        <v>1</v>
      </c>
      <c r="O188" s="767"/>
      <c r="P188" s="767">
        <v>1</v>
      </c>
      <c r="Q188" s="767"/>
      <c r="R188" s="767">
        <v>1</v>
      </c>
      <c r="S188" s="768"/>
      <c r="U188" s="735"/>
    </row>
    <row r="189" spans="1:21" ht="21.95" customHeight="1">
      <c r="A189" s="1317"/>
      <c r="B189" s="1320"/>
      <c r="C189" s="766" t="s">
        <v>81</v>
      </c>
      <c r="D189" s="767">
        <v>1</v>
      </c>
      <c r="E189" s="767"/>
      <c r="F189" s="767">
        <v>0</v>
      </c>
      <c r="G189" s="767"/>
      <c r="H189" s="767"/>
      <c r="I189" s="767"/>
      <c r="J189" s="767">
        <v>1</v>
      </c>
      <c r="K189" s="767"/>
      <c r="L189" s="767"/>
      <c r="M189" s="767"/>
      <c r="N189" s="767">
        <v>1</v>
      </c>
      <c r="O189" s="767"/>
      <c r="P189" s="767"/>
      <c r="Q189" s="767"/>
      <c r="R189" s="767"/>
      <c r="S189" s="768"/>
      <c r="U189" s="735"/>
    </row>
    <row r="190" spans="1:21" ht="21.95" customHeight="1">
      <c r="A190" s="1317"/>
      <c r="B190" s="1320" t="s">
        <v>82</v>
      </c>
      <c r="C190" s="766" t="s">
        <v>78</v>
      </c>
      <c r="D190" s="767">
        <v>5</v>
      </c>
      <c r="E190" s="767">
        <v>0</v>
      </c>
      <c r="F190" s="767">
        <v>0</v>
      </c>
      <c r="G190" s="767">
        <v>0</v>
      </c>
      <c r="H190" s="767">
        <v>0</v>
      </c>
      <c r="I190" s="767">
        <v>0</v>
      </c>
      <c r="J190" s="767">
        <v>5</v>
      </c>
      <c r="K190" s="767">
        <v>0</v>
      </c>
      <c r="L190" s="767">
        <v>0</v>
      </c>
      <c r="M190" s="767">
        <v>2</v>
      </c>
      <c r="N190" s="767">
        <v>3</v>
      </c>
      <c r="O190" s="767">
        <v>0</v>
      </c>
      <c r="P190" s="767">
        <v>0</v>
      </c>
      <c r="Q190" s="767">
        <v>0</v>
      </c>
      <c r="R190" s="767">
        <v>0</v>
      </c>
      <c r="S190" s="767">
        <v>0</v>
      </c>
      <c r="U190" s="735"/>
    </row>
    <row r="191" spans="1:21" ht="21.95" customHeight="1">
      <c r="A191" s="1317"/>
      <c r="B191" s="1320"/>
      <c r="C191" s="766" t="s">
        <v>79</v>
      </c>
      <c r="D191" s="767">
        <v>5</v>
      </c>
      <c r="E191" s="767"/>
      <c r="F191" s="767">
        <v>0</v>
      </c>
      <c r="G191" s="767"/>
      <c r="H191" s="767"/>
      <c r="I191" s="767"/>
      <c r="J191" s="767">
        <v>5</v>
      </c>
      <c r="K191" s="767"/>
      <c r="L191" s="767"/>
      <c r="M191" s="767">
        <v>2</v>
      </c>
      <c r="N191" s="767">
        <v>3</v>
      </c>
      <c r="O191" s="767"/>
      <c r="P191" s="767"/>
      <c r="Q191" s="767"/>
      <c r="R191" s="767"/>
      <c r="S191" s="768"/>
      <c r="U191" s="735"/>
    </row>
    <row r="192" spans="1:21" ht="21.95" customHeight="1">
      <c r="A192" s="1317"/>
      <c r="B192" s="1320"/>
      <c r="C192" s="766" t="s">
        <v>80</v>
      </c>
      <c r="D192" s="767">
        <v>0</v>
      </c>
      <c r="E192" s="767"/>
      <c r="F192" s="767">
        <v>0</v>
      </c>
      <c r="G192" s="767"/>
      <c r="H192" s="767"/>
      <c r="I192" s="767"/>
      <c r="J192" s="767">
        <v>0</v>
      </c>
      <c r="K192" s="767"/>
      <c r="L192" s="767"/>
      <c r="M192" s="767"/>
      <c r="N192" s="767"/>
      <c r="O192" s="767"/>
      <c r="P192" s="767"/>
      <c r="Q192" s="767"/>
      <c r="R192" s="767"/>
      <c r="S192" s="768"/>
      <c r="U192" s="735"/>
    </row>
    <row r="193" spans="1:21" ht="21.95" customHeight="1" thickBot="1">
      <c r="A193" s="1318"/>
      <c r="B193" s="1321"/>
      <c r="C193" s="769" t="s">
        <v>81</v>
      </c>
      <c r="D193" s="767">
        <v>0</v>
      </c>
      <c r="E193" s="767"/>
      <c r="F193" s="767">
        <v>0</v>
      </c>
      <c r="G193" s="767"/>
      <c r="H193" s="767"/>
      <c r="I193" s="767"/>
      <c r="J193" s="767">
        <v>0</v>
      </c>
      <c r="K193" s="767"/>
      <c r="L193" s="767"/>
      <c r="M193" s="767"/>
      <c r="N193" s="767"/>
      <c r="O193" s="767"/>
      <c r="P193" s="767"/>
      <c r="Q193" s="767"/>
      <c r="R193" s="767"/>
      <c r="S193" s="768"/>
      <c r="U193" s="735"/>
    </row>
    <row r="194" spans="1:21" ht="21.95" customHeight="1">
      <c r="A194" s="1316" t="s">
        <v>1028</v>
      </c>
      <c r="B194" s="1319" t="s">
        <v>977</v>
      </c>
      <c r="C194" s="1319"/>
      <c r="D194" s="741">
        <f>D195+D199</f>
        <v>4206</v>
      </c>
      <c r="E194" s="741">
        <f>E195+E199</f>
        <v>0</v>
      </c>
      <c r="F194" s="741">
        <f t="shared" ref="F194:F212" si="36">SUM(G194:I194)</f>
        <v>1</v>
      </c>
      <c r="G194" s="741">
        <f>G195+G199</f>
        <v>0</v>
      </c>
      <c r="H194" s="741">
        <f>H195+H199</f>
        <v>0</v>
      </c>
      <c r="I194" s="741">
        <f>I195+I199</f>
        <v>1</v>
      </c>
      <c r="J194" s="741">
        <f t="shared" ref="J194:J212" si="37">SUM(K194:S194)</f>
        <v>4205</v>
      </c>
      <c r="K194" s="741">
        <f t="shared" ref="K194:S194" si="38">K195+K199</f>
        <v>65</v>
      </c>
      <c r="L194" s="741">
        <f t="shared" si="38"/>
        <v>0</v>
      </c>
      <c r="M194" s="741">
        <f t="shared" si="38"/>
        <v>220</v>
      </c>
      <c r="N194" s="741">
        <f t="shared" si="38"/>
        <v>3721</v>
      </c>
      <c r="O194" s="741">
        <f t="shared" si="38"/>
        <v>20</v>
      </c>
      <c r="P194" s="741">
        <f t="shared" si="38"/>
        <v>0</v>
      </c>
      <c r="Q194" s="741">
        <f t="shared" si="38"/>
        <v>0</v>
      </c>
      <c r="R194" s="741">
        <f t="shared" si="38"/>
        <v>0</v>
      </c>
      <c r="S194" s="742">
        <f t="shared" si="38"/>
        <v>179</v>
      </c>
      <c r="U194" s="735"/>
    </row>
    <row r="195" spans="1:21" ht="21.95" customHeight="1">
      <c r="A195" s="1317"/>
      <c r="B195" s="1320" t="s">
        <v>1008</v>
      </c>
      <c r="C195" s="766" t="s">
        <v>78</v>
      </c>
      <c r="D195" s="767">
        <v>4194</v>
      </c>
      <c r="E195" s="767">
        <v>0</v>
      </c>
      <c r="F195" s="767">
        <v>1</v>
      </c>
      <c r="G195" s="767">
        <v>0</v>
      </c>
      <c r="H195" s="767">
        <v>0</v>
      </c>
      <c r="I195" s="767">
        <v>1</v>
      </c>
      <c r="J195" s="767">
        <v>4193</v>
      </c>
      <c r="K195" s="767">
        <v>65</v>
      </c>
      <c r="L195" s="767">
        <v>0</v>
      </c>
      <c r="M195" s="767">
        <v>220</v>
      </c>
      <c r="N195" s="767">
        <v>3709</v>
      </c>
      <c r="O195" s="767">
        <v>20</v>
      </c>
      <c r="P195" s="767">
        <v>0</v>
      </c>
      <c r="Q195" s="767">
        <v>0</v>
      </c>
      <c r="R195" s="767">
        <v>0</v>
      </c>
      <c r="S195" s="767">
        <v>179</v>
      </c>
      <c r="U195" s="735"/>
    </row>
    <row r="196" spans="1:21" ht="21.95" customHeight="1">
      <c r="A196" s="1317"/>
      <c r="B196" s="1320"/>
      <c r="C196" s="766" t="s">
        <v>79</v>
      </c>
      <c r="D196" s="767">
        <v>4193</v>
      </c>
      <c r="E196" s="767">
        <v>0</v>
      </c>
      <c r="F196" s="767">
        <v>0</v>
      </c>
      <c r="G196" s="767">
        <v>0</v>
      </c>
      <c r="H196" s="767">
        <v>0</v>
      </c>
      <c r="I196" s="767">
        <v>0</v>
      </c>
      <c r="J196" s="767">
        <v>4193</v>
      </c>
      <c r="K196" s="767">
        <v>65</v>
      </c>
      <c r="L196" s="767">
        <v>0</v>
      </c>
      <c r="M196" s="767">
        <v>220</v>
      </c>
      <c r="N196" s="767">
        <v>3709</v>
      </c>
      <c r="O196" s="767">
        <v>20</v>
      </c>
      <c r="P196" s="767">
        <v>0</v>
      </c>
      <c r="Q196" s="767">
        <v>0</v>
      </c>
      <c r="R196" s="767">
        <v>0</v>
      </c>
      <c r="S196" s="768">
        <v>179</v>
      </c>
      <c r="U196" s="735"/>
    </row>
    <row r="197" spans="1:21" ht="21.95" customHeight="1">
      <c r="A197" s="1317"/>
      <c r="B197" s="1320"/>
      <c r="C197" s="766" t="s">
        <v>80</v>
      </c>
      <c r="D197" s="767">
        <v>0</v>
      </c>
      <c r="E197" s="767">
        <v>0</v>
      </c>
      <c r="F197" s="767">
        <v>0</v>
      </c>
      <c r="G197" s="767">
        <v>0</v>
      </c>
      <c r="H197" s="767">
        <v>0</v>
      </c>
      <c r="I197" s="767">
        <v>0</v>
      </c>
      <c r="J197" s="767">
        <v>0</v>
      </c>
      <c r="K197" s="767">
        <v>0</v>
      </c>
      <c r="L197" s="767">
        <v>0</v>
      </c>
      <c r="M197" s="767">
        <v>0</v>
      </c>
      <c r="N197" s="767">
        <v>0</v>
      </c>
      <c r="O197" s="767">
        <v>0</v>
      </c>
      <c r="P197" s="767">
        <v>0</v>
      </c>
      <c r="Q197" s="767">
        <v>0</v>
      </c>
      <c r="R197" s="767">
        <v>0</v>
      </c>
      <c r="S197" s="768">
        <v>0</v>
      </c>
      <c r="U197" s="735"/>
    </row>
    <row r="198" spans="1:21" ht="21.95" customHeight="1">
      <c r="A198" s="1317"/>
      <c r="B198" s="1320"/>
      <c r="C198" s="766" t="s">
        <v>81</v>
      </c>
      <c r="D198" s="767">
        <v>1</v>
      </c>
      <c r="E198" s="767">
        <v>0</v>
      </c>
      <c r="F198" s="767">
        <v>1</v>
      </c>
      <c r="G198" s="767">
        <v>0</v>
      </c>
      <c r="H198" s="767">
        <v>0</v>
      </c>
      <c r="I198" s="767">
        <v>1</v>
      </c>
      <c r="J198" s="767">
        <v>0</v>
      </c>
      <c r="K198" s="767">
        <v>0</v>
      </c>
      <c r="L198" s="767">
        <v>0</v>
      </c>
      <c r="M198" s="767">
        <v>0</v>
      </c>
      <c r="N198" s="767">
        <v>0</v>
      </c>
      <c r="O198" s="767">
        <v>0</v>
      </c>
      <c r="P198" s="767">
        <v>0</v>
      </c>
      <c r="Q198" s="767">
        <v>0</v>
      </c>
      <c r="R198" s="767">
        <v>0</v>
      </c>
      <c r="S198" s="768">
        <v>0</v>
      </c>
      <c r="U198" s="735"/>
    </row>
    <row r="199" spans="1:21" ht="21.95" customHeight="1">
      <c r="A199" s="1317"/>
      <c r="B199" s="1320" t="s">
        <v>82</v>
      </c>
      <c r="C199" s="766" t="s">
        <v>78</v>
      </c>
      <c r="D199" s="767">
        <v>12</v>
      </c>
      <c r="E199" s="767">
        <v>0</v>
      </c>
      <c r="F199" s="767">
        <v>0</v>
      </c>
      <c r="G199" s="767">
        <v>0</v>
      </c>
      <c r="H199" s="767">
        <v>0</v>
      </c>
      <c r="I199" s="767">
        <v>0</v>
      </c>
      <c r="J199" s="767">
        <v>12</v>
      </c>
      <c r="K199" s="767">
        <v>0</v>
      </c>
      <c r="L199" s="767">
        <v>0</v>
      </c>
      <c r="M199" s="767">
        <v>0</v>
      </c>
      <c r="N199" s="767">
        <v>12</v>
      </c>
      <c r="O199" s="767">
        <v>0</v>
      </c>
      <c r="P199" s="767">
        <v>0</v>
      </c>
      <c r="Q199" s="767">
        <v>0</v>
      </c>
      <c r="R199" s="767">
        <v>0</v>
      </c>
      <c r="S199" s="767">
        <v>0</v>
      </c>
      <c r="U199" s="735"/>
    </row>
    <row r="200" spans="1:21" ht="21.95" customHeight="1">
      <c r="A200" s="1317"/>
      <c r="B200" s="1320"/>
      <c r="C200" s="766" t="s">
        <v>79</v>
      </c>
      <c r="D200" s="767">
        <v>12</v>
      </c>
      <c r="E200" s="767">
        <v>0</v>
      </c>
      <c r="F200" s="767">
        <v>0</v>
      </c>
      <c r="G200" s="767">
        <v>0</v>
      </c>
      <c r="H200" s="767">
        <v>0</v>
      </c>
      <c r="I200" s="767">
        <v>0</v>
      </c>
      <c r="J200" s="767">
        <v>12</v>
      </c>
      <c r="K200" s="767">
        <v>0</v>
      </c>
      <c r="L200" s="767">
        <v>0</v>
      </c>
      <c r="M200" s="767">
        <v>0</v>
      </c>
      <c r="N200" s="767">
        <v>12</v>
      </c>
      <c r="O200" s="767">
        <v>0</v>
      </c>
      <c r="P200" s="767">
        <v>0</v>
      </c>
      <c r="Q200" s="767">
        <v>0</v>
      </c>
      <c r="R200" s="767">
        <v>0</v>
      </c>
      <c r="S200" s="768">
        <v>0</v>
      </c>
      <c r="U200" s="735"/>
    </row>
    <row r="201" spans="1:21" ht="21.95" customHeight="1">
      <c r="A201" s="1317"/>
      <c r="B201" s="1320"/>
      <c r="C201" s="766" t="s">
        <v>80</v>
      </c>
      <c r="D201" s="767">
        <v>0</v>
      </c>
      <c r="E201" s="767">
        <v>0</v>
      </c>
      <c r="F201" s="767">
        <v>0</v>
      </c>
      <c r="G201" s="767">
        <v>0</v>
      </c>
      <c r="H201" s="767">
        <v>0</v>
      </c>
      <c r="I201" s="767">
        <v>0</v>
      </c>
      <c r="J201" s="767">
        <v>0</v>
      </c>
      <c r="K201" s="767">
        <v>0</v>
      </c>
      <c r="L201" s="767">
        <v>0</v>
      </c>
      <c r="M201" s="767">
        <v>0</v>
      </c>
      <c r="N201" s="767">
        <v>0</v>
      </c>
      <c r="O201" s="767">
        <v>0</v>
      </c>
      <c r="P201" s="767">
        <v>0</v>
      </c>
      <c r="Q201" s="767">
        <v>0</v>
      </c>
      <c r="R201" s="767">
        <v>0</v>
      </c>
      <c r="S201" s="768">
        <v>0</v>
      </c>
      <c r="U201" s="735"/>
    </row>
    <row r="202" spans="1:21" ht="21.95" customHeight="1" thickBot="1">
      <c r="A202" s="1318"/>
      <c r="B202" s="1321"/>
      <c r="C202" s="769" t="s">
        <v>81</v>
      </c>
      <c r="D202" s="767">
        <v>0</v>
      </c>
      <c r="E202" s="767">
        <v>0</v>
      </c>
      <c r="F202" s="767">
        <v>0</v>
      </c>
      <c r="G202" s="767">
        <v>0</v>
      </c>
      <c r="H202" s="767">
        <v>0</v>
      </c>
      <c r="I202" s="767">
        <v>0</v>
      </c>
      <c r="J202" s="767">
        <v>0</v>
      </c>
      <c r="K202" s="767">
        <v>0</v>
      </c>
      <c r="L202" s="767">
        <v>0</v>
      </c>
      <c r="M202" s="767">
        <v>0</v>
      </c>
      <c r="N202" s="767">
        <v>0</v>
      </c>
      <c r="O202" s="767">
        <v>0</v>
      </c>
      <c r="P202" s="767">
        <v>0</v>
      </c>
      <c r="Q202" s="767">
        <v>0</v>
      </c>
      <c r="R202" s="767">
        <v>0</v>
      </c>
      <c r="S202" s="768">
        <v>0</v>
      </c>
      <c r="U202" s="735"/>
    </row>
    <row r="203" spans="1:21" ht="21.95" customHeight="1">
      <c r="A203" s="1316" t="s">
        <v>1029</v>
      </c>
      <c r="B203" s="1319" t="s">
        <v>977</v>
      </c>
      <c r="C203" s="1319"/>
      <c r="D203" s="741">
        <f>D204+D208</f>
        <v>2113</v>
      </c>
      <c r="E203" s="741">
        <f>E204+E208</f>
        <v>0</v>
      </c>
      <c r="F203" s="741">
        <f t="shared" si="36"/>
        <v>7</v>
      </c>
      <c r="G203" s="741">
        <f>G204+G208</f>
        <v>5</v>
      </c>
      <c r="H203" s="741">
        <f>H204+H208</f>
        <v>0</v>
      </c>
      <c r="I203" s="741">
        <f>I204+I208</f>
        <v>2</v>
      </c>
      <c r="J203" s="741">
        <f t="shared" si="37"/>
        <v>2106</v>
      </c>
      <c r="K203" s="741">
        <f t="shared" ref="K203:S203" si="39">K204+K208</f>
        <v>73</v>
      </c>
      <c r="L203" s="741">
        <f t="shared" si="39"/>
        <v>0</v>
      </c>
      <c r="M203" s="741">
        <f t="shared" si="39"/>
        <v>315</v>
      </c>
      <c r="N203" s="741">
        <f t="shared" si="39"/>
        <v>1634</v>
      </c>
      <c r="O203" s="741">
        <f t="shared" si="39"/>
        <v>12</v>
      </c>
      <c r="P203" s="741">
        <f t="shared" si="39"/>
        <v>5</v>
      </c>
      <c r="Q203" s="741">
        <f t="shared" si="39"/>
        <v>15</v>
      </c>
      <c r="R203" s="741">
        <f t="shared" si="39"/>
        <v>0</v>
      </c>
      <c r="S203" s="742">
        <f t="shared" si="39"/>
        <v>52</v>
      </c>
      <c r="U203" s="735"/>
    </row>
    <row r="204" spans="1:21" ht="21.95" customHeight="1">
      <c r="A204" s="1317"/>
      <c r="B204" s="1320" t="s">
        <v>1008</v>
      </c>
      <c r="C204" s="766" t="s">
        <v>78</v>
      </c>
      <c r="D204" s="767">
        <f t="shared" ref="D204:D211" si="40">E204+F204+J204</f>
        <v>2110</v>
      </c>
      <c r="E204" s="767">
        <f>SUM(E205:E207)</f>
        <v>0</v>
      </c>
      <c r="F204" s="767">
        <f t="shared" si="36"/>
        <v>7</v>
      </c>
      <c r="G204" s="767">
        <f>SUM(G205:G207)</f>
        <v>5</v>
      </c>
      <c r="H204" s="767">
        <f>SUM(H205:H207)</f>
        <v>0</v>
      </c>
      <c r="I204" s="767">
        <f>SUM(I205:I207)</f>
        <v>2</v>
      </c>
      <c r="J204" s="767">
        <f t="shared" si="37"/>
        <v>2103</v>
      </c>
      <c r="K204" s="767">
        <f t="shared" ref="K204:S204" si="41">SUM(K205:K207)</f>
        <v>73</v>
      </c>
      <c r="L204" s="767">
        <f t="shared" si="41"/>
        <v>0</v>
      </c>
      <c r="M204" s="767">
        <f t="shared" si="41"/>
        <v>315</v>
      </c>
      <c r="N204" s="767">
        <f t="shared" si="41"/>
        <v>1633</v>
      </c>
      <c r="O204" s="767">
        <f t="shared" si="41"/>
        <v>12</v>
      </c>
      <c r="P204" s="767">
        <f t="shared" si="41"/>
        <v>5</v>
      </c>
      <c r="Q204" s="767">
        <f t="shared" si="41"/>
        <v>15</v>
      </c>
      <c r="R204" s="767">
        <f t="shared" si="41"/>
        <v>0</v>
      </c>
      <c r="S204" s="767">
        <f t="shared" si="41"/>
        <v>50</v>
      </c>
      <c r="U204" s="735"/>
    </row>
    <row r="205" spans="1:21" ht="21.95" customHeight="1">
      <c r="A205" s="1317"/>
      <c r="B205" s="1320"/>
      <c r="C205" s="766" t="s">
        <v>79</v>
      </c>
      <c r="D205" s="767">
        <v>2110</v>
      </c>
      <c r="E205" s="767"/>
      <c r="F205" s="767">
        <v>7</v>
      </c>
      <c r="G205" s="767">
        <v>5</v>
      </c>
      <c r="H205" s="767"/>
      <c r="I205" s="767">
        <v>2</v>
      </c>
      <c r="J205" s="767">
        <f t="shared" si="37"/>
        <v>2103</v>
      </c>
      <c r="K205" s="767">
        <v>73</v>
      </c>
      <c r="L205" s="767"/>
      <c r="M205" s="767">
        <v>315</v>
      </c>
      <c r="N205" s="767">
        <v>1633</v>
      </c>
      <c r="O205" s="767">
        <v>12</v>
      </c>
      <c r="P205" s="767">
        <v>5</v>
      </c>
      <c r="Q205" s="767">
        <v>15</v>
      </c>
      <c r="R205" s="767"/>
      <c r="S205" s="768">
        <v>50</v>
      </c>
      <c r="U205" s="735"/>
    </row>
    <row r="206" spans="1:21" ht="21.95" customHeight="1">
      <c r="A206" s="1317"/>
      <c r="B206" s="1320"/>
      <c r="C206" s="766" t="s">
        <v>80</v>
      </c>
      <c r="D206" s="767">
        <f t="shared" si="40"/>
        <v>0</v>
      </c>
      <c r="E206" s="767"/>
      <c r="F206" s="767">
        <f t="shared" si="36"/>
        <v>0</v>
      </c>
      <c r="G206" s="767"/>
      <c r="H206" s="767"/>
      <c r="I206" s="767"/>
      <c r="J206" s="767">
        <f t="shared" si="37"/>
        <v>0</v>
      </c>
      <c r="K206" s="767"/>
      <c r="L206" s="767"/>
      <c r="M206" s="767"/>
      <c r="N206" s="767"/>
      <c r="O206" s="767"/>
      <c r="P206" s="767"/>
      <c r="Q206" s="767"/>
      <c r="R206" s="767"/>
      <c r="S206" s="768"/>
      <c r="U206" s="735"/>
    </row>
    <row r="207" spans="1:21" ht="21.95" customHeight="1">
      <c r="A207" s="1317"/>
      <c r="B207" s="1320"/>
      <c r="C207" s="766" t="s">
        <v>81</v>
      </c>
      <c r="D207" s="767">
        <f t="shared" si="40"/>
        <v>0</v>
      </c>
      <c r="E207" s="767"/>
      <c r="F207" s="767">
        <f t="shared" si="36"/>
        <v>0</v>
      </c>
      <c r="G207" s="767"/>
      <c r="H207" s="767"/>
      <c r="I207" s="767"/>
      <c r="J207" s="767">
        <f t="shared" si="37"/>
        <v>0</v>
      </c>
      <c r="K207" s="767"/>
      <c r="L207" s="767"/>
      <c r="M207" s="767"/>
      <c r="N207" s="767"/>
      <c r="O207" s="767"/>
      <c r="P207" s="767"/>
      <c r="Q207" s="767"/>
      <c r="R207" s="767"/>
      <c r="S207" s="768"/>
      <c r="U207" s="735"/>
    </row>
    <row r="208" spans="1:21" ht="21.95" customHeight="1">
      <c r="A208" s="1317"/>
      <c r="B208" s="1320" t="s">
        <v>82</v>
      </c>
      <c r="C208" s="766" t="s">
        <v>78</v>
      </c>
      <c r="D208" s="767">
        <f t="shared" si="40"/>
        <v>3</v>
      </c>
      <c r="E208" s="767">
        <f>SUM(E209:E211)</f>
        <v>0</v>
      </c>
      <c r="F208" s="767">
        <f t="shared" si="36"/>
        <v>0</v>
      </c>
      <c r="G208" s="767">
        <f>SUM(G209:G211)</f>
        <v>0</v>
      </c>
      <c r="H208" s="767">
        <f>SUM(H209:H211)</f>
        <v>0</v>
      </c>
      <c r="I208" s="767">
        <f>SUM(I209:I211)</f>
        <v>0</v>
      </c>
      <c r="J208" s="767">
        <f t="shared" si="37"/>
        <v>3</v>
      </c>
      <c r="K208" s="767">
        <f t="shared" ref="K208:S208" si="42">SUM(K209:K211)</f>
        <v>0</v>
      </c>
      <c r="L208" s="767">
        <f t="shared" si="42"/>
        <v>0</v>
      </c>
      <c r="M208" s="767">
        <f t="shared" si="42"/>
        <v>0</v>
      </c>
      <c r="N208" s="767">
        <f t="shared" si="42"/>
        <v>1</v>
      </c>
      <c r="O208" s="767">
        <f t="shared" si="42"/>
        <v>0</v>
      </c>
      <c r="P208" s="767">
        <f t="shared" si="42"/>
        <v>0</v>
      </c>
      <c r="Q208" s="767">
        <f t="shared" si="42"/>
        <v>0</v>
      </c>
      <c r="R208" s="767">
        <f t="shared" si="42"/>
        <v>0</v>
      </c>
      <c r="S208" s="767">
        <f t="shared" si="42"/>
        <v>2</v>
      </c>
      <c r="U208" s="735"/>
    </row>
    <row r="209" spans="1:21" ht="21.95" customHeight="1">
      <c r="A209" s="1317"/>
      <c r="B209" s="1320"/>
      <c r="C209" s="766" t="s">
        <v>79</v>
      </c>
      <c r="D209" s="767">
        <v>3</v>
      </c>
      <c r="E209" s="767"/>
      <c r="F209" s="767">
        <f t="shared" si="36"/>
        <v>0</v>
      </c>
      <c r="G209" s="767"/>
      <c r="H209" s="767"/>
      <c r="I209" s="767"/>
      <c r="J209" s="767">
        <f t="shared" si="37"/>
        <v>3</v>
      </c>
      <c r="K209" s="767"/>
      <c r="L209" s="767"/>
      <c r="M209" s="767"/>
      <c r="N209" s="767">
        <v>1</v>
      </c>
      <c r="O209" s="767"/>
      <c r="P209" s="767"/>
      <c r="Q209" s="767"/>
      <c r="R209" s="767"/>
      <c r="S209" s="768">
        <v>2</v>
      </c>
      <c r="U209" s="735"/>
    </row>
    <row r="210" spans="1:21" ht="21.95" customHeight="1">
      <c r="A210" s="1317"/>
      <c r="B210" s="1320"/>
      <c r="C210" s="766" t="s">
        <v>80</v>
      </c>
      <c r="D210" s="767">
        <f t="shared" si="40"/>
        <v>0</v>
      </c>
      <c r="E210" s="767"/>
      <c r="F210" s="767">
        <f t="shared" si="36"/>
        <v>0</v>
      </c>
      <c r="G210" s="767"/>
      <c r="H210" s="767"/>
      <c r="I210" s="767"/>
      <c r="J210" s="767">
        <f t="shared" si="37"/>
        <v>0</v>
      </c>
      <c r="K210" s="767"/>
      <c r="L210" s="767"/>
      <c r="M210" s="767"/>
      <c r="N210" s="767"/>
      <c r="O210" s="767"/>
      <c r="P210" s="767"/>
      <c r="Q210" s="767"/>
      <c r="R210" s="767"/>
      <c r="S210" s="768"/>
      <c r="U210" s="735"/>
    </row>
    <row r="211" spans="1:21" ht="21.95" customHeight="1" thickBot="1">
      <c r="A211" s="1318"/>
      <c r="B211" s="1321"/>
      <c r="C211" s="769" t="s">
        <v>81</v>
      </c>
      <c r="D211" s="767">
        <f t="shared" si="40"/>
        <v>0</v>
      </c>
      <c r="E211" s="767"/>
      <c r="F211" s="767">
        <f t="shared" si="36"/>
        <v>0</v>
      </c>
      <c r="G211" s="767"/>
      <c r="H211" s="767"/>
      <c r="I211" s="767"/>
      <c r="J211" s="767">
        <f t="shared" si="37"/>
        <v>0</v>
      </c>
      <c r="K211" s="767"/>
      <c r="L211" s="767"/>
      <c r="M211" s="767"/>
      <c r="N211" s="767"/>
      <c r="O211" s="767"/>
      <c r="P211" s="767"/>
      <c r="Q211" s="767"/>
      <c r="R211" s="767"/>
      <c r="S211" s="768"/>
      <c r="U211" s="735"/>
    </row>
    <row r="212" spans="1:21" ht="21.95" customHeight="1">
      <c r="A212" s="1316" t="s">
        <v>1030</v>
      </c>
      <c r="B212" s="1319" t="s">
        <v>977</v>
      </c>
      <c r="C212" s="1319"/>
      <c r="D212" s="741">
        <f>D213+D217</f>
        <v>6553</v>
      </c>
      <c r="E212" s="741">
        <f>E213+E217</f>
        <v>0</v>
      </c>
      <c r="F212" s="741">
        <f t="shared" si="36"/>
        <v>0</v>
      </c>
      <c r="G212" s="741">
        <f>G213+G217</f>
        <v>0</v>
      </c>
      <c r="H212" s="741">
        <f>H213+H217</f>
        <v>0</v>
      </c>
      <c r="I212" s="741">
        <f>I213+I217</f>
        <v>0</v>
      </c>
      <c r="J212" s="741">
        <f t="shared" si="37"/>
        <v>6553</v>
      </c>
      <c r="K212" s="741">
        <f t="shared" ref="K212:S212" si="43">K213+K217</f>
        <v>459</v>
      </c>
      <c r="L212" s="741">
        <f t="shared" si="43"/>
        <v>0</v>
      </c>
      <c r="M212" s="741">
        <f t="shared" si="43"/>
        <v>167</v>
      </c>
      <c r="N212" s="741">
        <f t="shared" si="43"/>
        <v>5851</v>
      </c>
      <c r="O212" s="741">
        <f t="shared" si="43"/>
        <v>9</v>
      </c>
      <c r="P212" s="741">
        <f t="shared" si="43"/>
        <v>0</v>
      </c>
      <c r="Q212" s="741">
        <f t="shared" si="43"/>
        <v>63</v>
      </c>
      <c r="R212" s="741">
        <f t="shared" si="43"/>
        <v>0</v>
      </c>
      <c r="S212" s="742">
        <f t="shared" si="43"/>
        <v>4</v>
      </c>
      <c r="U212" s="735"/>
    </row>
    <row r="213" spans="1:21" ht="21.95" customHeight="1">
      <c r="A213" s="1317"/>
      <c r="B213" s="1320" t="s">
        <v>1008</v>
      </c>
      <c r="C213" s="766" t="s">
        <v>78</v>
      </c>
      <c r="D213" s="767">
        <v>6553</v>
      </c>
      <c r="E213" s="767">
        <v>0</v>
      </c>
      <c r="F213" s="767">
        <v>0</v>
      </c>
      <c r="G213" s="767">
        <v>0</v>
      </c>
      <c r="H213" s="767">
        <v>0</v>
      </c>
      <c r="I213" s="767">
        <v>0</v>
      </c>
      <c r="J213" s="767">
        <v>6553</v>
      </c>
      <c r="K213" s="777">
        <v>459</v>
      </c>
      <c r="L213" s="777">
        <v>0</v>
      </c>
      <c r="M213" s="777">
        <v>167</v>
      </c>
      <c r="N213" s="777">
        <v>5851</v>
      </c>
      <c r="O213" s="777">
        <v>9</v>
      </c>
      <c r="P213" s="777">
        <v>0</v>
      </c>
      <c r="Q213" s="777">
        <v>63</v>
      </c>
      <c r="R213" s="777">
        <v>0</v>
      </c>
      <c r="S213" s="777">
        <v>4</v>
      </c>
      <c r="U213" s="735"/>
    </row>
    <row r="214" spans="1:21" ht="21.95" customHeight="1">
      <c r="A214" s="1317"/>
      <c r="B214" s="1320"/>
      <c r="C214" s="766" t="s">
        <v>79</v>
      </c>
      <c r="D214" s="767">
        <v>6553</v>
      </c>
      <c r="E214" s="767">
        <v>0</v>
      </c>
      <c r="F214" s="767">
        <v>0</v>
      </c>
      <c r="G214" s="767">
        <v>0</v>
      </c>
      <c r="H214" s="767">
        <v>0</v>
      </c>
      <c r="I214" s="767">
        <v>0</v>
      </c>
      <c r="J214" s="767">
        <v>6553</v>
      </c>
      <c r="K214" s="772">
        <v>459</v>
      </c>
      <c r="L214" s="772">
        <v>0</v>
      </c>
      <c r="M214" s="772">
        <v>167</v>
      </c>
      <c r="N214" s="772">
        <v>5851</v>
      </c>
      <c r="O214" s="772">
        <v>9</v>
      </c>
      <c r="P214" s="772">
        <v>0</v>
      </c>
      <c r="Q214" s="772">
        <v>63</v>
      </c>
      <c r="R214" s="772">
        <v>0</v>
      </c>
      <c r="S214" s="768">
        <v>4</v>
      </c>
      <c r="U214" s="735"/>
    </row>
    <row r="215" spans="1:21" ht="21.95" customHeight="1">
      <c r="A215" s="1317"/>
      <c r="B215" s="1320"/>
      <c r="C215" s="766" t="s">
        <v>80</v>
      </c>
      <c r="D215" s="767">
        <v>0</v>
      </c>
      <c r="E215" s="767">
        <v>0</v>
      </c>
      <c r="F215" s="767">
        <v>0</v>
      </c>
      <c r="G215" s="767">
        <v>0</v>
      </c>
      <c r="H215" s="767">
        <v>0</v>
      </c>
      <c r="I215" s="767">
        <v>0</v>
      </c>
      <c r="J215" s="767">
        <v>0</v>
      </c>
      <c r="K215" s="767">
        <v>0</v>
      </c>
      <c r="L215" s="767">
        <v>0</v>
      </c>
      <c r="M215" s="767">
        <v>0</v>
      </c>
      <c r="N215" s="767">
        <v>0</v>
      </c>
      <c r="O215" s="767">
        <v>0</v>
      </c>
      <c r="P215" s="767">
        <v>0</v>
      </c>
      <c r="Q215" s="767">
        <v>0</v>
      </c>
      <c r="R215" s="767">
        <v>0</v>
      </c>
      <c r="S215" s="767">
        <v>0</v>
      </c>
      <c r="U215" s="735"/>
    </row>
    <row r="216" spans="1:21" ht="21.95" customHeight="1">
      <c r="A216" s="1317"/>
      <c r="B216" s="1320"/>
      <c r="C216" s="766" t="s">
        <v>81</v>
      </c>
      <c r="D216" s="767">
        <v>0</v>
      </c>
      <c r="E216" s="767">
        <v>0</v>
      </c>
      <c r="F216" s="767">
        <v>0</v>
      </c>
      <c r="G216" s="767">
        <v>0</v>
      </c>
      <c r="H216" s="767">
        <v>0</v>
      </c>
      <c r="I216" s="767">
        <v>0</v>
      </c>
      <c r="J216" s="767">
        <v>0</v>
      </c>
      <c r="K216" s="767">
        <v>0</v>
      </c>
      <c r="L216" s="767">
        <v>0</v>
      </c>
      <c r="M216" s="767">
        <v>0</v>
      </c>
      <c r="N216" s="767">
        <v>0</v>
      </c>
      <c r="O216" s="767">
        <v>0</v>
      </c>
      <c r="P216" s="767">
        <v>0</v>
      </c>
      <c r="Q216" s="767">
        <v>0</v>
      </c>
      <c r="R216" s="767">
        <v>0</v>
      </c>
      <c r="S216" s="767">
        <v>0</v>
      </c>
      <c r="U216" s="735"/>
    </row>
    <row r="217" spans="1:21" ht="21.95" customHeight="1">
      <c r="A217" s="1317"/>
      <c r="B217" s="1320" t="s">
        <v>82</v>
      </c>
      <c r="C217" s="766" t="s">
        <v>78</v>
      </c>
      <c r="D217" s="767">
        <v>0</v>
      </c>
      <c r="E217" s="767">
        <v>0</v>
      </c>
      <c r="F217" s="767">
        <v>0</v>
      </c>
      <c r="G217" s="767">
        <v>0</v>
      </c>
      <c r="H217" s="767">
        <v>0</v>
      </c>
      <c r="I217" s="767">
        <v>0</v>
      </c>
      <c r="J217" s="767">
        <v>0</v>
      </c>
      <c r="K217" s="767">
        <v>0</v>
      </c>
      <c r="L217" s="767">
        <v>0</v>
      </c>
      <c r="M217" s="767">
        <v>0</v>
      </c>
      <c r="N217" s="767">
        <v>0</v>
      </c>
      <c r="O217" s="767">
        <v>0</v>
      </c>
      <c r="P217" s="767">
        <v>0</v>
      </c>
      <c r="Q217" s="767">
        <v>0</v>
      </c>
      <c r="R217" s="767">
        <v>0</v>
      </c>
      <c r="S217" s="767">
        <v>0</v>
      </c>
      <c r="U217" s="735"/>
    </row>
    <row r="218" spans="1:21" ht="21.95" customHeight="1">
      <c r="A218" s="1317"/>
      <c r="B218" s="1320"/>
      <c r="C218" s="766" t="s">
        <v>79</v>
      </c>
      <c r="D218" s="767">
        <v>0</v>
      </c>
      <c r="E218" s="767"/>
      <c r="F218" s="767">
        <v>0</v>
      </c>
      <c r="G218" s="767">
        <v>0</v>
      </c>
      <c r="H218" s="767">
        <v>0</v>
      </c>
      <c r="I218" s="767">
        <v>0</v>
      </c>
      <c r="J218" s="767">
        <v>0</v>
      </c>
      <c r="K218" s="767">
        <v>0</v>
      </c>
      <c r="L218" s="767">
        <v>0</v>
      </c>
      <c r="M218" s="767">
        <v>0</v>
      </c>
      <c r="N218" s="767">
        <v>0</v>
      </c>
      <c r="O218" s="767">
        <v>0</v>
      </c>
      <c r="P218" s="767">
        <v>0</v>
      </c>
      <c r="Q218" s="767">
        <v>0</v>
      </c>
      <c r="R218" s="767">
        <v>0</v>
      </c>
      <c r="S218" s="767">
        <v>0</v>
      </c>
      <c r="U218" s="735"/>
    </row>
    <row r="219" spans="1:21" ht="21.95" customHeight="1">
      <c r="A219" s="1317"/>
      <c r="B219" s="1320"/>
      <c r="C219" s="766" t="s">
        <v>80</v>
      </c>
      <c r="D219" s="767">
        <v>0</v>
      </c>
      <c r="E219" s="767"/>
      <c r="F219" s="767">
        <v>0</v>
      </c>
      <c r="G219" s="767">
        <v>0</v>
      </c>
      <c r="H219" s="767">
        <v>0</v>
      </c>
      <c r="I219" s="767">
        <v>0</v>
      </c>
      <c r="J219" s="767">
        <v>0</v>
      </c>
      <c r="K219" s="767">
        <v>0</v>
      </c>
      <c r="L219" s="767">
        <v>0</v>
      </c>
      <c r="M219" s="767">
        <v>0</v>
      </c>
      <c r="N219" s="767">
        <v>0</v>
      </c>
      <c r="O219" s="767">
        <v>0</v>
      </c>
      <c r="P219" s="767">
        <v>0</v>
      </c>
      <c r="Q219" s="767">
        <v>0</v>
      </c>
      <c r="R219" s="767">
        <v>0</v>
      </c>
      <c r="S219" s="767">
        <v>0</v>
      </c>
      <c r="U219" s="735"/>
    </row>
    <row r="220" spans="1:21" ht="21.95" customHeight="1" thickBot="1">
      <c r="A220" s="1318"/>
      <c r="B220" s="1321"/>
      <c r="C220" s="769" t="s">
        <v>81</v>
      </c>
      <c r="D220" s="767">
        <v>0</v>
      </c>
      <c r="E220" s="767"/>
      <c r="F220" s="767">
        <v>0</v>
      </c>
      <c r="G220" s="767">
        <v>0</v>
      </c>
      <c r="H220" s="767">
        <v>0</v>
      </c>
      <c r="I220" s="767">
        <v>0</v>
      </c>
      <c r="J220" s="767">
        <v>0</v>
      </c>
      <c r="K220" s="767">
        <v>0</v>
      </c>
      <c r="L220" s="767">
        <v>0</v>
      </c>
      <c r="M220" s="767">
        <v>0</v>
      </c>
      <c r="N220" s="767">
        <v>0</v>
      </c>
      <c r="O220" s="767">
        <v>0</v>
      </c>
      <c r="P220" s="767">
        <v>0</v>
      </c>
      <c r="Q220" s="767">
        <v>0</v>
      </c>
      <c r="R220" s="767">
        <v>0</v>
      </c>
      <c r="S220" s="767">
        <v>0</v>
      </c>
      <c r="U220" s="735"/>
    </row>
    <row r="221" spans="1:21" ht="21.95" customHeight="1" thickBot="1">
      <c r="A221" s="1316" t="s">
        <v>1031</v>
      </c>
      <c r="B221" s="1319" t="s">
        <v>977</v>
      </c>
      <c r="C221" s="1319"/>
      <c r="D221" s="741">
        <v>1915</v>
      </c>
      <c r="E221" s="741">
        <v>0</v>
      </c>
      <c r="F221" s="741">
        <v>110</v>
      </c>
      <c r="G221" s="741">
        <v>0</v>
      </c>
      <c r="H221" s="741">
        <v>0</v>
      </c>
      <c r="I221" s="741">
        <v>110</v>
      </c>
      <c r="J221" s="741">
        <f>K221+L221+M221+N221+O221+P221+Q221+R221+S221</f>
        <v>1805</v>
      </c>
      <c r="K221" s="741">
        <v>64</v>
      </c>
      <c r="L221" s="741">
        <v>0</v>
      </c>
      <c r="M221" s="741">
        <v>204</v>
      </c>
      <c r="N221" s="741">
        <v>1358</v>
      </c>
      <c r="O221" s="741">
        <v>14</v>
      </c>
      <c r="P221" s="741">
        <v>0</v>
      </c>
      <c r="Q221" s="741">
        <v>24</v>
      </c>
      <c r="R221" s="741">
        <v>19</v>
      </c>
      <c r="S221" s="742">
        <v>122</v>
      </c>
      <c r="U221" s="735"/>
    </row>
    <row r="222" spans="1:21" ht="21.95" customHeight="1" thickBot="1">
      <c r="A222" s="1317"/>
      <c r="B222" s="1320" t="s">
        <v>1008</v>
      </c>
      <c r="C222" s="766" t="s">
        <v>78</v>
      </c>
      <c r="D222" s="767">
        <f t="shared" ref="D222:I222" si="44">D224+D225</f>
        <v>1915</v>
      </c>
      <c r="E222" s="767">
        <f t="shared" si="44"/>
        <v>0</v>
      </c>
      <c r="F222" s="767">
        <f t="shared" si="44"/>
        <v>110</v>
      </c>
      <c r="G222" s="767">
        <f t="shared" si="44"/>
        <v>0</v>
      </c>
      <c r="H222" s="767">
        <f t="shared" si="44"/>
        <v>0</v>
      </c>
      <c r="I222" s="767">
        <f t="shared" si="44"/>
        <v>110</v>
      </c>
      <c r="J222" s="741">
        <f t="shared" ref="J222:J225" si="45">K222+L222+M222+N222+O222+P222+Q222+R222+S222</f>
        <v>1805</v>
      </c>
      <c r="K222" s="767">
        <f t="shared" ref="K222:S222" si="46">K224+K225</f>
        <v>64</v>
      </c>
      <c r="L222" s="767">
        <f t="shared" si="46"/>
        <v>0</v>
      </c>
      <c r="M222" s="767">
        <f t="shared" si="46"/>
        <v>204</v>
      </c>
      <c r="N222" s="767">
        <f t="shared" si="46"/>
        <v>1358</v>
      </c>
      <c r="O222" s="767">
        <f t="shared" si="46"/>
        <v>14</v>
      </c>
      <c r="P222" s="767">
        <f t="shared" si="46"/>
        <v>0</v>
      </c>
      <c r="Q222" s="767">
        <f t="shared" si="46"/>
        <v>24</v>
      </c>
      <c r="R222" s="767">
        <f t="shared" si="46"/>
        <v>19</v>
      </c>
      <c r="S222" s="767">
        <f t="shared" si="46"/>
        <v>122</v>
      </c>
      <c r="U222" s="735"/>
    </row>
    <row r="223" spans="1:21" ht="21.95" customHeight="1" thickBot="1">
      <c r="A223" s="1317"/>
      <c r="B223" s="1320"/>
      <c r="C223" s="766" t="s">
        <v>79</v>
      </c>
      <c r="D223" s="767"/>
      <c r="E223" s="767"/>
      <c r="F223" s="767"/>
      <c r="G223" s="767"/>
      <c r="H223" s="767"/>
      <c r="I223" s="767"/>
      <c r="J223" s="741">
        <f t="shared" si="45"/>
        <v>0</v>
      </c>
      <c r="K223" s="767"/>
      <c r="L223" s="767"/>
      <c r="M223" s="767"/>
      <c r="N223" s="767"/>
      <c r="O223" s="767"/>
      <c r="P223" s="767"/>
      <c r="Q223" s="767"/>
      <c r="R223" s="767"/>
      <c r="S223" s="768"/>
      <c r="U223" s="735"/>
    </row>
    <row r="224" spans="1:21" ht="21.95" customHeight="1" thickBot="1">
      <c r="A224" s="1317"/>
      <c r="B224" s="1320"/>
      <c r="C224" s="766" t="s">
        <v>80</v>
      </c>
      <c r="D224" s="767">
        <f t="shared" ref="D224:I224" si="47">D221-D225</f>
        <v>914</v>
      </c>
      <c r="E224" s="767">
        <f t="shared" si="47"/>
        <v>0</v>
      </c>
      <c r="F224" s="767">
        <f t="shared" si="47"/>
        <v>90</v>
      </c>
      <c r="G224" s="767">
        <f t="shared" si="47"/>
        <v>0</v>
      </c>
      <c r="H224" s="767">
        <f t="shared" si="47"/>
        <v>0</v>
      </c>
      <c r="I224" s="767">
        <f t="shared" si="47"/>
        <v>90</v>
      </c>
      <c r="J224" s="741">
        <f t="shared" si="45"/>
        <v>824</v>
      </c>
      <c r="K224" s="767">
        <f t="shared" ref="K224:S224" si="48">K221-K225</f>
        <v>14</v>
      </c>
      <c r="L224" s="767">
        <f t="shared" si="48"/>
        <v>0</v>
      </c>
      <c r="M224" s="767">
        <f t="shared" si="48"/>
        <v>57</v>
      </c>
      <c r="N224" s="767">
        <f t="shared" si="48"/>
        <v>718</v>
      </c>
      <c r="O224" s="767">
        <f t="shared" si="48"/>
        <v>9</v>
      </c>
      <c r="P224" s="767">
        <f t="shared" si="48"/>
        <v>0</v>
      </c>
      <c r="Q224" s="767">
        <f t="shared" si="48"/>
        <v>14</v>
      </c>
      <c r="R224" s="767">
        <f t="shared" si="48"/>
        <v>4</v>
      </c>
      <c r="S224" s="767">
        <f t="shared" si="48"/>
        <v>8</v>
      </c>
      <c r="U224" s="735"/>
    </row>
    <row r="225" spans="1:21" ht="21.95" customHeight="1">
      <c r="A225" s="1317"/>
      <c r="B225" s="1320"/>
      <c r="C225" s="766" t="s">
        <v>81</v>
      </c>
      <c r="D225" s="767">
        <f>E225+F225+J225</f>
        <v>1001</v>
      </c>
      <c r="E225" s="767"/>
      <c r="F225" s="767">
        <v>20</v>
      </c>
      <c r="G225" s="767"/>
      <c r="H225" s="767"/>
      <c r="I225" s="767">
        <v>20</v>
      </c>
      <c r="J225" s="741">
        <f t="shared" si="45"/>
        <v>981</v>
      </c>
      <c r="K225" s="767">
        <v>50</v>
      </c>
      <c r="L225" s="767"/>
      <c r="M225" s="767">
        <v>147</v>
      </c>
      <c r="N225" s="767">
        <v>640</v>
      </c>
      <c r="O225" s="767">
        <v>5</v>
      </c>
      <c r="P225" s="767"/>
      <c r="Q225" s="767">
        <v>10</v>
      </c>
      <c r="R225" s="767">
        <v>15</v>
      </c>
      <c r="S225" s="768">
        <v>114</v>
      </c>
      <c r="U225" s="735"/>
    </row>
    <row r="226" spans="1:21" ht="21.95" customHeight="1">
      <c r="A226" s="1317"/>
      <c r="B226" s="1320" t="s">
        <v>82</v>
      </c>
      <c r="C226" s="766" t="s">
        <v>78</v>
      </c>
      <c r="D226" s="767"/>
      <c r="E226" s="767"/>
      <c r="F226" s="767"/>
      <c r="G226" s="767"/>
      <c r="H226" s="767"/>
      <c r="I226" s="767"/>
      <c r="J226" s="767"/>
      <c r="K226" s="767"/>
      <c r="L226" s="767"/>
      <c r="M226" s="767"/>
      <c r="N226" s="767"/>
      <c r="O226" s="767"/>
      <c r="P226" s="767"/>
      <c r="Q226" s="767"/>
      <c r="R226" s="767"/>
      <c r="S226" s="767"/>
      <c r="U226" s="735"/>
    </row>
    <row r="227" spans="1:21" ht="21.95" customHeight="1">
      <c r="A227" s="1317"/>
      <c r="B227" s="1320"/>
      <c r="C227" s="766" t="s">
        <v>79</v>
      </c>
      <c r="D227" s="767"/>
      <c r="E227" s="767"/>
      <c r="F227" s="767"/>
      <c r="G227" s="767"/>
      <c r="H227" s="767"/>
      <c r="I227" s="767"/>
      <c r="J227" s="767"/>
      <c r="K227" s="767"/>
      <c r="L227" s="767"/>
      <c r="M227" s="767"/>
      <c r="N227" s="767"/>
      <c r="O227" s="767"/>
      <c r="P227" s="767"/>
      <c r="Q227" s="767"/>
      <c r="R227" s="767"/>
      <c r="S227" s="768"/>
      <c r="U227" s="735"/>
    </row>
    <row r="228" spans="1:21" ht="21.95" customHeight="1">
      <c r="A228" s="1317"/>
      <c r="B228" s="1320"/>
      <c r="C228" s="766" t="s">
        <v>80</v>
      </c>
      <c r="D228" s="767"/>
      <c r="E228" s="767"/>
      <c r="F228" s="767"/>
      <c r="G228" s="767"/>
      <c r="H228" s="767"/>
      <c r="I228" s="767"/>
      <c r="J228" s="767"/>
      <c r="K228" s="767"/>
      <c r="L228" s="767"/>
      <c r="M228" s="767"/>
      <c r="N228" s="767"/>
      <c r="O228" s="767"/>
      <c r="P228" s="767"/>
      <c r="Q228" s="767"/>
      <c r="R228" s="767"/>
      <c r="S228" s="768"/>
      <c r="U228" s="735"/>
    </row>
    <row r="229" spans="1:21" ht="21.95" customHeight="1" thickBot="1">
      <c r="A229" s="1318"/>
      <c r="B229" s="1321"/>
      <c r="C229" s="769" t="s">
        <v>81</v>
      </c>
      <c r="D229" s="767"/>
      <c r="E229" s="767"/>
      <c r="F229" s="767"/>
      <c r="G229" s="767"/>
      <c r="H229" s="767"/>
      <c r="I229" s="767"/>
      <c r="J229" s="767"/>
      <c r="K229" s="767"/>
      <c r="L229" s="767"/>
      <c r="M229" s="767"/>
      <c r="N229" s="767"/>
      <c r="O229" s="767"/>
      <c r="P229" s="767"/>
      <c r="Q229" s="767"/>
      <c r="R229" s="767"/>
      <c r="S229" s="768"/>
      <c r="U229" s="735"/>
    </row>
    <row r="230" spans="1:21" ht="21.95" customHeight="1">
      <c r="A230" s="1316" t="s">
        <v>1032</v>
      </c>
      <c r="B230" s="1319" t="s">
        <v>977</v>
      </c>
      <c r="C230" s="1319"/>
      <c r="D230" s="741">
        <f>D231+D235</f>
        <v>654</v>
      </c>
      <c r="E230" s="741">
        <f>E231+E235</f>
        <v>0</v>
      </c>
      <c r="F230" s="741">
        <f t="shared" ref="F230" si="49">SUM(G230:I230)</f>
        <v>3</v>
      </c>
      <c r="G230" s="741">
        <f>G231+G235</f>
        <v>0</v>
      </c>
      <c r="H230" s="741">
        <f>H231+H235</f>
        <v>0</v>
      </c>
      <c r="I230" s="741">
        <f>I231+I235</f>
        <v>3</v>
      </c>
      <c r="J230" s="741">
        <f t="shared" ref="J230" si="50">SUM(K230:S230)</f>
        <v>651</v>
      </c>
      <c r="K230" s="741">
        <f t="shared" ref="K230:S230" si="51">K231+K235</f>
        <v>50</v>
      </c>
      <c r="L230" s="741">
        <f t="shared" si="51"/>
        <v>0</v>
      </c>
      <c r="M230" s="741">
        <f t="shared" si="51"/>
        <v>122</v>
      </c>
      <c r="N230" s="741">
        <f t="shared" si="51"/>
        <v>433</v>
      </c>
      <c r="O230" s="741">
        <f t="shared" si="51"/>
        <v>9</v>
      </c>
      <c r="P230" s="741">
        <f t="shared" si="51"/>
        <v>0</v>
      </c>
      <c r="Q230" s="741">
        <v>24</v>
      </c>
      <c r="R230" s="741">
        <f t="shared" si="51"/>
        <v>0</v>
      </c>
      <c r="S230" s="742">
        <f t="shared" si="51"/>
        <v>13</v>
      </c>
      <c r="U230" s="735"/>
    </row>
    <row r="231" spans="1:21" ht="21.95" customHeight="1">
      <c r="A231" s="1317"/>
      <c r="B231" s="1320" t="s">
        <v>1008</v>
      </c>
      <c r="C231" s="766" t="s">
        <v>78</v>
      </c>
      <c r="D231" s="778">
        <v>654</v>
      </c>
      <c r="E231" s="778">
        <v>0</v>
      </c>
      <c r="F231" s="778">
        <v>3</v>
      </c>
      <c r="G231" s="778">
        <v>0</v>
      </c>
      <c r="H231" s="778">
        <v>0</v>
      </c>
      <c r="I231" s="778">
        <v>3</v>
      </c>
      <c r="J231" s="778">
        <v>651</v>
      </c>
      <c r="K231" s="778">
        <v>50</v>
      </c>
      <c r="L231" s="778">
        <v>0</v>
      </c>
      <c r="M231" s="778">
        <v>122</v>
      </c>
      <c r="N231" s="778">
        <v>433</v>
      </c>
      <c r="O231" s="778">
        <v>9</v>
      </c>
      <c r="P231" s="778">
        <v>0</v>
      </c>
      <c r="Q231" s="778">
        <v>24</v>
      </c>
      <c r="R231" s="778">
        <v>0</v>
      </c>
      <c r="S231" s="779">
        <v>13</v>
      </c>
      <c r="U231" s="735"/>
    </row>
    <row r="232" spans="1:21" ht="21.95" customHeight="1">
      <c r="A232" s="1317"/>
      <c r="B232" s="1320"/>
      <c r="C232" s="766" t="s">
        <v>79</v>
      </c>
      <c r="D232" s="778">
        <v>308</v>
      </c>
      <c r="E232" s="778">
        <v>0</v>
      </c>
      <c r="F232" s="778">
        <v>3</v>
      </c>
      <c r="G232" s="778">
        <v>0</v>
      </c>
      <c r="H232" s="778">
        <v>0</v>
      </c>
      <c r="I232" s="778">
        <v>3</v>
      </c>
      <c r="J232" s="778">
        <v>159</v>
      </c>
      <c r="K232" s="778"/>
      <c r="L232" s="778">
        <v>0</v>
      </c>
      <c r="M232" s="778">
        <v>15</v>
      </c>
      <c r="N232" s="778">
        <v>131</v>
      </c>
      <c r="O232" s="778">
        <v>0</v>
      </c>
      <c r="P232" s="778">
        <v>0</v>
      </c>
      <c r="Q232" s="778">
        <v>0</v>
      </c>
      <c r="R232" s="778">
        <v>0</v>
      </c>
      <c r="S232" s="779">
        <v>13</v>
      </c>
      <c r="U232" s="735"/>
    </row>
    <row r="233" spans="1:21" ht="21.95" customHeight="1">
      <c r="A233" s="1317"/>
      <c r="B233" s="1320"/>
      <c r="C233" s="766" t="s">
        <v>80</v>
      </c>
      <c r="D233" s="778">
        <v>0</v>
      </c>
      <c r="E233" s="778">
        <v>0</v>
      </c>
      <c r="F233" s="778">
        <v>0</v>
      </c>
      <c r="G233" s="778">
        <v>0</v>
      </c>
      <c r="H233" s="778">
        <v>0</v>
      </c>
      <c r="I233" s="778">
        <v>0</v>
      </c>
      <c r="J233" s="778">
        <v>0</v>
      </c>
      <c r="K233" s="778">
        <v>0</v>
      </c>
      <c r="L233" s="778">
        <v>0</v>
      </c>
      <c r="M233" s="778">
        <v>0</v>
      </c>
      <c r="N233" s="778">
        <v>0</v>
      </c>
      <c r="O233" s="778">
        <v>0</v>
      </c>
      <c r="P233" s="778">
        <v>0</v>
      </c>
      <c r="Q233" s="778">
        <v>0</v>
      </c>
      <c r="R233" s="778">
        <v>0</v>
      </c>
      <c r="S233" s="779">
        <v>0</v>
      </c>
      <c r="U233" s="735"/>
    </row>
    <row r="234" spans="1:21" ht="21.95" customHeight="1">
      <c r="A234" s="1317"/>
      <c r="B234" s="1320"/>
      <c r="C234" s="766" t="s">
        <v>81</v>
      </c>
      <c r="D234" s="778">
        <v>346</v>
      </c>
      <c r="E234" s="778">
        <v>0</v>
      </c>
      <c r="F234" s="778">
        <v>0</v>
      </c>
      <c r="G234" s="778">
        <v>0</v>
      </c>
      <c r="H234" s="778">
        <v>0</v>
      </c>
      <c r="I234" s="778">
        <v>0</v>
      </c>
      <c r="J234" s="778">
        <v>492</v>
      </c>
      <c r="K234" s="778">
        <v>50</v>
      </c>
      <c r="L234" s="778">
        <v>0</v>
      </c>
      <c r="M234" s="778">
        <v>107</v>
      </c>
      <c r="N234" s="778">
        <v>302</v>
      </c>
      <c r="O234" s="778">
        <v>9</v>
      </c>
      <c r="P234" s="778">
        <v>0</v>
      </c>
      <c r="Q234" s="778">
        <v>24</v>
      </c>
      <c r="R234" s="778">
        <v>0</v>
      </c>
      <c r="S234" s="779">
        <v>0</v>
      </c>
      <c r="U234" s="735"/>
    </row>
    <row r="235" spans="1:21" ht="21.95" customHeight="1">
      <c r="A235" s="1317"/>
      <c r="B235" s="1320" t="s">
        <v>82</v>
      </c>
      <c r="C235" s="766" t="s">
        <v>78</v>
      </c>
      <c r="D235" s="778">
        <v>0</v>
      </c>
      <c r="E235" s="778">
        <v>0</v>
      </c>
      <c r="F235" s="778">
        <v>0</v>
      </c>
      <c r="G235" s="778">
        <v>0</v>
      </c>
      <c r="H235" s="778">
        <v>0</v>
      </c>
      <c r="I235" s="778">
        <v>0</v>
      </c>
      <c r="J235" s="778">
        <v>0</v>
      </c>
      <c r="K235" s="778">
        <v>0</v>
      </c>
      <c r="L235" s="778">
        <v>0</v>
      </c>
      <c r="M235" s="778">
        <v>0</v>
      </c>
      <c r="N235" s="778">
        <v>0</v>
      </c>
      <c r="O235" s="778">
        <v>0</v>
      </c>
      <c r="P235" s="778">
        <v>0</v>
      </c>
      <c r="Q235" s="778">
        <v>0</v>
      </c>
      <c r="R235" s="778">
        <v>0</v>
      </c>
      <c r="S235" s="779">
        <v>0</v>
      </c>
      <c r="U235" s="735"/>
    </row>
    <row r="236" spans="1:21" ht="21.95" customHeight="1">
      <c r="A236" s="1317"/>
      <c r="B236" s="1320"/>
      <c r="C236" s="766" t="s">
        <v>79</v>
      </c>
      <c r="D236" s="778">
        <v>0</v>
      </c>
      <c r="E236" s="778">
        <v>0</v>
      </c>
      <c r="F236" s="778">
        <v>0</v>
      </c>
      <c r="G236" s="778">
        <v>0</v>
      </c>
      <c r="H236" s="778">
        <v>0</v>
      </c>
      <c r="I236" s="778">
        <v>0</v>
      </c>
      <c r="J236" s="778">
        <v>0</v>
      </c>
      <c r="K236" s="778">
        <v>0</v>
      </c>
      <c r="L236" s="778">
        <v>0</v>
      </c>
      <c r="M236" s="778">
        <v>0</v>
      </c>
      <c r="N236" s="778">
        <v>0</v>
      </c>
      <c r="O236" s="778">
        <v>0</v>
      </c>
      <c r="P236" s="778">
        <v>0</v>
      </c>
      <c r="Q236" s="778">
        <v>0</v>
      </c>
      <c r="R236" s="778">
        <v>0</v>
      </c>
      <c r="S236" s="779">
        <v>0</v>
      </c>
      <c r="U236" s="735"/>
    </row>
    <row r="237" spans="1:21" ht="21.95" customHeight="1">
      <c r="A237" s="1317"/>
      <c r="B237" s="1320"/>
      <c r="C237" s="766" t="s">
        <v>80</v>
      </c>
      <c r="D237" s="778">
        <v>0</v>
      </c>
      <c r="E237" s="778">
        <v>0</v>
      </c>
      <c r="F237" s="778">
        <v>0</v>
      </c>
      <c r="G237" s="778">
        <v>0</v>
      </c>
      <c r="H237" s="778">
        <v>0</v>
      </c>
      <c r="I237" s="778">
        <v>0</v>
      </c>
      <c r="J237" s="778">
        <v>0</v>
      </c>
      <c r="K237" s="778">
        <v>0</v>
      </c>
      <c r="L237" s="778">
        <v>0</v>
      </c>
      <c r="M237" s="778">
        <v>0</v>
      </c>
      <c r="N237" s="778">
        <v>0</v>
      </c>
      <c r="O237" s="778">
        <v>0</v>
      </c>
      <c r="P237" s="778">
        <v>0</v>
      </c>
      <c r="Q237" s="778">
        <v>0</v>
      </c>
      <c r="R237" s="778">
        <v>0</v>
      </c>
      <c r="S237" s="779">
        <v>0</v>
      </c>
      <c r="U237" s="735"/>
    </row>
    <row r="238" spans="1:21" ht="21.95" customHeight="1" thickBot="1">
      <c r="A238" s="1318"/>
      <c r="B238" s="1321"/>
      <c r="C238" s="769" t="s">
        <v>81</v>
      </c>
      <c r="D238" s="780">
        <v>0</v>
      </c>
      <c r="E238" s="780">
        <v>0</v>
      </c>
      <c r="F238" s="780">
        <v>0</v>
      </c>
      <c r="G238" s="780">
        <v>0</v>
      </c>
      <c r="H238" s="780">
        <v>0</v>
      </c>
      <c r="I238" s="780">
        <v>0</v>
      </c>
      <c r="J238" s="780">
        <v>0</v>
      </c>
      <c r="K238" s="780">
        <v>0</v>
      </c>
      <c r="L238" s="780">
        <v>0</v>
      </c>
      <c r="M238" s="780">
        <v>0</v>
      </c>
      <c r="N238" s="780">
        <v>0</v>
      </c>
      <c r="O238" s="780">
        <v>0</v>
      </c>
      <c r="P238" s="780">
        <v>0</v>
      </c>
      <c r="Q238" s="780">
        <v>0</v>
      </c>
      <c r="R238" s="780">
        <v>0</v>
      </c>
      <c r="S238" s="781">
        <v>0</v>
      </c>
      <c r="U238" s="735"/>
    </row>
    <row r="239" spans="1:21" ht="17.100000000000001" customHeight="1"/>
    <row r="240" spans="1:21" ht="17.100000000000001" customHeight="1"/>
    <row r="241" ht="17.100000000000001" customHeight="1"/>
    <row r="242" ht="17.100000000000001" customHeight="1"/>
    <row r="243" ht="17.100000000000001" customHeight="1"/>
    <row r="244" ht="17.100000000000001" customHeight="1"/>
    <row r="245" ht="17.100000000000001" customHeight="1"/>
    <row r="246" ht="17.100000000000001" customHeight="1"/>
    <row r="247" ht="17.100000000000001" customHeight="1"/>
    <row r="248" ht="17.100000000000001" customHeight="1"/>
    <row r="249" ht="17.100000000000001" customHeight="1"/>
    <row r="250" ht="17.100000000000001" customHeight="1"/>
    <row r="251" ht="17.100000000000001" customHeight="1"/>
    <row r="252" ht="17.100000000000001" customHeight="1"/>
    <row r="253" ht="17.100000000000001" customHeight="1"/>
    <row r="254" ht="17.100000000000001" customHeight="1"/>
    <row r="255" ht="17.100000000000001" customHeight="1"/>
    <row r="256" ht="17.100000000000001" customHeight="1"/>
    <row r="257" ht="17.100000000000001" customHeight="1"/>
    <row r="258" ht="17.100000000000001" customHeight="1"/>
    <row r="259" ht="17.100000000000001" customHeight="1"/>
    <row r="260" ht="17.100000000000001" customHeight="1"/>
    <row r="261" ht="17.100000000000001" customHeight="1"/>
    <row r="262" ht="17.100000000000001" customHeight="1"/>
    <row r="263" ht="17.100000000000001" customHeight="1"/>
    <row r="264" ht="17.100000000000001" customHeight="1"/>
    <row r="265" ht="17.100000000000001" customHeight="1"/>
    <row r="266" ht="17.100000000000001" customHeight="1"/>
    <row r="267" ht="17.100000000000001" customHeight="1"/>
    <row r="268" ht="17.100000000000001" customHeight="1"/>
    <row r="269" ht="17.100000000000001" customHeight="1"/>
    <row r="270" ht="17.100000000000001" customHeight="1"/>
    <row r="271" ht="17.100000000000001" customHeight="1"/>
    <row r="272" ht="17.100000000000001" customHeight="1"/>
    <row r="273" ht="17.100000000000001" customHeight="1"/>
    <row r="274" ht="17.100000000000001" customHeight="1"/>
    <row r="275" ht="17.100000000000001" customHeight="1"/>
    <row r="276" ht="17.100000000000001" customHeight="1"/>
    <row r="277" ht="17.100000000000001" customHeight="1"/>
    <row r="278" ht="17.100000000000001" customHeight="1"/>
    <row r="279" ht="17.100000000000001" customHeight="1"/>
    <row r="280" ht="17.100000000000001" customHeight="1"/>
    <row r="281" ht="17.100000000000001" customHeight="1"/>
    <row r="282" ht="17.100000000000001" customHeight="1"/>
    <row r="283" ht="17.100000000000001" customHeight="1"/>
    <row r="284" ht="17.100000000000001" customHeight="1"/>
    <row r="285" ht="17.100000000000001" customHeight="1"/>
    <row r="286" ht="17.100000000000001" customHeight="1"/>
    <row r="287" ht="17.100000000000001" customHeight="1"/>
    <row r="288" ht="17.100000000000001" customHeight="1"/>
    <row r="289" ht="17.100000000000001" customHeight="1"/>
    <row r="290" ht="17.100000000000001" customHeight="1"/>
    <row r="291" ht="17.100000000000001" customHeight="1"/>
    <row r="292" ht="17.100000000000001" customHeight="1"/>
    <row r="293" ht="17.100000000000001" customHeight="1"/>
    <row r="294" ht="17.100000000000001" customHeight="1"/>
    <row r="295" ht="17.100000000000001" customHeight="1"/>
    <row r="296" ht="17.100000000000001" customHeight="1"/>
    <row r="297" ht="17.100000000000001" customHeight="1"/>
    <row r="298" ht="17.100000000000001" customHeight="1"/>
    <row r="299" ht="17.100000000000001" customHeight="1"/>
    <row r="300" ht="17.100000000000001" customHeight="1"/>
    <row r="301" ht="17.100000000000001" customHeight="1"/>
    <row r="302" ht="17.100000000000001" customHeight="1"/>
    <row r="303" ht="17.100000000000001" customHeight="1"/>
    <row r="304" ht="17.100000000000001" customHeight="1"/>
  </sheetData>
  <mergeCells count="112">
    <mergeCell ref="V8:V9"/>
    <mergeCell ref="X11:Z11"/>
    <mergeCell ref="V13:AD16"/>
    <mergeCell ref="A68:A76"/>
    <mergeCell ref="B68:C68"/>
    <mergeCell ref="B69:B72"/>
    <mergeCell ref="B73:B76"/>
    <mergeCell ref="B46:B49"/>
    <mergeCell ref="A32:A40"/>
    <mergeCell ref="B32:C32"/>
    <mergeCell ref="B33:B36"/>
    <mergeCell ref="A50:A58"/>
    <mergeCell ref="B50:C50"/>
    <mergeCell ref="B51:B54"/>
    <mergeCell ref="B55:B58"/>
    <mergeCell ref="A23:A31"/>
    <mergeCell ref="B181:B184"/>
    <mergeCell ref="A77:A85"/>
    <mergeCell ref="B77:C77"/>
    <mergeCell ref="B78:B81"/>
    <mergeCell ref="B82:B85"/>
    <mergeCell ref="A158:A166"/>
    <mergeCell ref="B158:C158"/>
    <mergeCell ref="B159:B162"/>
    <mergeCell ref="B163:B166"/>
    <mergeCell ref="B176:C176"/>
    <mergeCell ref="B177:B180"/>
    <mergeCell ref="A167:A175"/>
    <mergeCell ref="B167:C167"/>
    <mergeCell ref="B168:B171"/>
    <mergeCell ref="B172:B175"/>
    <mergeCell ref="A86:A94"/>
    <mergeCell ref="A104:A112"/>
    <mergeCell ref="B104:C104"/>
    <mergeCell ref="B105:B108"/>
    <mergeCell ref="B109:B112"/>
    <mergeCell ref="A113:A121"/>
    <mergeCell ref="B113:C113"/>
    <mergeCell ref="B114:B117"/>
    <mergeCell ref="B118:B121"/>
    <mergeCell ref="J3:S3"/>
    <mergeCell ref="A3:C4"/>
    <mergeCell ref="D3:D4"/>
    <mergeCell ref="E3:E4"/>
    <mergeCell ref="A14:A22"/>
    <mergeCell ref="B14:C14"/>
    <mergeCell ref="B15:B18"/>
    <mergeCell ref="B19:B22"/>
    <mergeCell ref="B6:B9"/>
    <mergeCell ref="B10:B13"/>
    <mergeCell ref="A6:A13"/>
    <mergeCell ref="A5:C5"/>
    <mergeCell ref="F3:I3"/>
    <mergeCell ref="A203:A211"/>
    <mergeCell ref="B203:C203"/>
    <mergeCell ref="B204:B207"/>
    <mergeCell ref="B208:B211"/>
    <mergeCell ref="A194:A202"/>
    <mergeCell ref="B194:C194"/>
    <mergeCell ref="B195:B198"/>
    <mergeCell ref="B199:B202"/>
    <mergeCell ref="B23:C23"/>
    <mergeCell ref="B24:B27"/>
    <mergeCell ref="B28:B31"/>
    <mergeCell ref="A185:A193"/>
    <mergeCell ref="B185:C185"/>
    <mergeCell ref="B186:B189"/>
    <mergeCell ref="B190:B193"/>
    <mergeCell ref="A59:A67"/>
    <mergeCell ref="B59:C59"/>
    <mergeCell ref="B60:B63"/>
    <mergeCell ref="B64:B67"/>
    <mergeCell ref="B37:B40"/>
    <mergeCell ref="A41:A49"/>
    <mergeCell ref="B41:C41"/>
    <mergeCell ref="B42:B45"/>
    <mergeCell ref="A176:A184"/>
    <mergeCell ref="A230:A238"/>
    <mergeCell ref="B230:C230"/>
    <mergeCell ref="B231:B234"/>
    <mergeCell ref="B235:B238"/>
    <mergeCell ref="A212:A220"/>
    <mergeCell ref="B212:C212"/>
    <mergeCell ref="B213:B216"/>
    <mergeCell ref="B217:B220"/>
    <mergeCell ref="A221:A229"/>
    <mergeCell ref="B221:C221"/>
    <mergeCell ref="B222:B225"/>
    <mergeCell ref="B226:B229"/>
    <mergeCell ref="B86:C86"/>
    <mergeCell ref="B87:B90"/>
    <mergeCell ref="B91:B94"/>
    <mergeCell ref="A95:A103"/>
    <mergeCell ref="B95:C95"/>
    <mergeCell ref="B96:B99"/>
    <mergeCell ref="B100:B103"/>
    <mergeCell ref="A140:A148"/>
    <mergeCell ref="B140:C140"/>
    <mergeCell ref="B141:B144"/>
    <mergeCell ref="B145:B148"/>
    <mergeCell ref="A149:A157"/>
    <mergeCell ref="B149:C149"/>
    <mergeCell ref="B150:B153"/>
    <mergeCell ref="B154:B157"/>
    <mergeCell ref="A122:A130"/>
    <mergeCell ref="B122:C122"/>
    <mergeCell ref="B123:B126"/>
    <mergeCell ref="B127:B130"/>
    <mergeCell ref="A131:A139"/>
    <mergeCell ref="B131:C131"/>
    <mergeCell ref="B132:B135"/>
    <mergeCell ref="B136:B139"/>
  </mergeCells>
  <phoneticPr fontId="15" type="noConversion"/>
  <pageMargins left="0.15748031496062992" right="0.15748031496062992" top="0.70866141732283472" bottom="0.82677165354330717" header="0.51181102362204722" footer="0.51181102362204722"/>
  <pageSetup paperSize="9" scale="69" fitToHeight="5" orientation="portrait" r:id="rId1"/>
  <headerFooter alignWithMargins="0"/>
  <rowBreaks count="3" manualBreakCount="3">
    <brk id="49" max="16383" man="1"/>
    <brk id="166" max="16383" man="1"/>
    <brk id="211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488"/>
  <sheetViews>
    <sheetView view="pageBreakPreview" zoomScale="85" zoomScaleNormal="100" zoomScaleSheetLayoutView="85" workbookViewId="0">
      <pane xSplit="3" ySplit="5" topLeftCell="D6" activePane="bottomRight" state="frozen"/>
      <selection activeCell="F28" sqref="F28"/>
      <selection pane="topRight" activeCell="F28" sqref="F28"/>
      <selection pane="bottomLeft" activeCell="F28" sqref="F28"/>
      <selection pane="bottomRight" sqref="A1:XFD1048576"/>
    </sheetView>
  </sheetViews>
  <sheetFormatPr defaultRowHeight="13.5"/>
  <cols>
    <col min="1" max="2" width="6.6640625" style="383" customWidth="1"/>
    <col min="3" max="3" width="10.44140625" style="383" bestFit="1" customWidth="1"/>
    <col min="4" max="4" width="8.5546875" style="383" customWidth="1"/>
    <col min="5" max="5" width="9.5546875" style="383" customWidth="1"/>
    <col min="6" max="8" width="10.6640625" style="383" customWidth="1"/>
    <col min="9" max="9" width="9.21875" style="383" customWidth="1"/>
    <col min="10" max="10" width="9.44140625" style="383" customWidth="1"/>
    <col min="11" max="11" width="9.5546875" style="383" customWidth="1"/>
    <col min="12" max="12" width="16.5546875" style="383" customWidth="1"/>
    <col min="13" max="13" width="7.77734375" style="383" customWidth="1"/>
    <col min="14" max="14" width="13.6640625" style="383" customWidth="1"/>
    <col min="15" max="15" width="8.77734375" style="383" customWidth="1"/>
    <col min="16" max="18" width="8.88671875" style="383"/>
    <col min="19" max="19" width="17" style="383" customWidth="1"/>
    <col min="20" max="20" width="13.88671875" style="383" bestFit="1" customWidth="1"/>
    <col min="21" max="16384" width="8.88671875" style="383"/>
  </cols>
  <sheetData>
    <row r="1" spans="1:29" s="714" customFormat="1" ht="29.25" customHeight="1">
      <c r="A1" s="1358" t="s">
        <v>443</v>
      </c>
      <c r="B1" s="1358"/>
      <c r="C1" s="1359"/>
      <c r="D1" s="1359"/>
      <c r="E1" s="1359"/>
      <c r="F1" s="1359"/>
      <c r="G1" s="1359"/>
      <c r="H1" s="1359"/>
      <c r="I1" s="1359"/>
      <c r="J1" s="1359"/>
      <c r="K1" s="850"/>
      <c r="L1" s="850"/>
      <c r="O1" s="851"/>
    </row>
    <row r="2" spans="1:29" s="714" customFormat="1" ht="18" customHeight="1" thickBot="1">
      <c r="I2" s="852"/>
      <c r="N2" s="1399" t="s">
        <v>569</v>
      </c>
      <c r="O2" s="1399"/>
    </row>
    <row r="3" spans="1:29" s="853" customFormat="1" ht="17.25" customHeight="1">
      <c r="A3" s="1367" t="s">
        <v>145</v>
      </c>
      <c r="B3" s="1368"/>
      <c r="C3" s="1362" t="s">
        <v>146</v>
      </c>
      <c r="D3" s="1362"/>
      <c r="E3" s="1362"/>
      <c r="F3" s="1362"/>
      <c r="G3" s="1362" t="s">
        <v>147</v>
      </c>
      <c r="H3" s="1362"/>
      <c r="I3" s="1362"/>
      <c r="J3" s="1362"/>
      <c r="K3" s="1362"/>
      <c r="L3" s="1362"/>
      <c r="M3" s="1378" t="s">
        <v>148</v>
      </c>
      <c r="N3" s="1379"/>
      <c r="O3" s="1396" t="s">
        <v>568</v>
      </c>
    </row>
    <row r="4" spans="1:29" s="853" customFormat="1" ht="13.5" customHeight="1">
      <c r="A4" s="1369"/>
      <c r="B4" s="1370"/>
      <c r="C4" s="1365" t="s">
        <v>1</v>
      </c>
      <c r="D4" s="1363" t="s">
        <v>149</v>
      </c>
      <c r="E4" s="1360" t="s">
        <v>150</v>
      </c>
      <c r="F4" s="1363" t="s">
        <v>151</v>
      </c>
      <c r="G4" s="1363" t="s">
        <v>152</v>
      </c>
      <c r="H4" s="854"/>
      <c r="I4" s="1363" t="s">
        <v>153</v>
      </c>
      <c r="J4" s="1363" t="s">
        <v>154</v>
      </c>
      <c r="K4" s="1363" t="s">
        <v>155</v>
      </c>
      <c r="L4" s="1363" t="s">
        <v>156</v>
      </c>
      <c r="M4" s="1380" t="s">
        <v>157</v>
      </c>
      <c r="N4" s="1382" t="s">
        <v>158</v>
      </c>
      <c r="O4" s="1397"/>
    </row>
    <row r="5" spans="1:29" s="853" customFormat="1" ht="39" customHeight="1" thickBot="1">
      <c r="A5" s="1369"/>
      <c r="B5" s="1370"/>
      <c r="C5" s="1366"/>
      <c r="D5" s="1364"/>
      <c r="E5" s="1361"/>
      <c r="F5" s="1364"/>
      <c r="G5" s="1364"/>
      <c r="H5" s="855"/>
      <c r="I5" s="1364"/>
      <c r="J5" s="1364"/>
      <c r="K5" s="1364"/>
      <c r="L5" s="1364"/>
      <c r="M5" s="1381"/>
      <c r="N5" s="1383"/>
      <c r="O5" s="1398"/>
    </row>
    <row r="6" spans="1:29" s="362" customFormat="1" ht="42.75" customHeight="1" thickBot="1">
      <c r="A6" s="1388" t="s">
        <v>651</v>
      </c>
      <c r="B6" s="856">
        <v>2016</v>
      </c>
      <c r="C6" s="857">
        <f>C8+C10+C12+C14+C16+C18+C20+C22+C24+C26+C28+C30+C32+C34+C36+C38+C40+C42+C44+C46+C48+C50+C52+C54+C56</f>
        <v>52557</v>
      </c>
      <c r="D6" s="857">
        <f t="shared" ref="D6:F6" si="0">D8+D10+D12+D14+D16+D18+D20+D22+D24+D26+D28+D30+D32+D34+D36+D38+D40+D42+D44+D46+D48+D50+D52+D54+D56</f>
        <v>17</v>
      </c>
      <c r="E6" s="857">
        <f t="shared" si="0"/>
        <v>1673</v>
      </c>
      <c r="F6" s="857">
        <f t="shared" si="0"/>
        <v>50867</v>
      </c>
      <c r="G6" s="857">
        <f t="shared" ref="G6:N6" si="1">G8+G10+G12+G14+G16+G18+G20+G22+G24+G26+G28+G30+G32+G34+G36+G38+G40+G42+G44+G46+G48+G50+G52+G54+G56</f>
        <v>52557</v>
      </c>
      <c r="H6" s="857"/>
      <c r="I6" s="857">
        <f t="shared" si="1"/>
        <v>462</v>
      </c>
      <c r="J6" s="857">
        <f t="shared" si="1"/>
        <v>29</v>
      </c>
      <c r="K6" s="857">
        <f t="shared" si="1"/>
        <v>0</v>
      </c>
      <c r="L6" s="857">
        <f t="shared" si="1"/>
        <v>52066</v>
      </c>
      <c r="M6" s="857">
        <f t="shared" si="1"/>
        <v>599</v>
      </c>
      <c r="N6" s="857">
        <f t="shared" si="1"/>
        <v>409160</v>
      </c>
      <c r="O6" s="858">
        <f>O8+O10+O12+O14+O16+O18+O20+O22+O24+O26+O28+O30+O32+O34+O36+O38+O40+O42+O44+O46+O48+O50+O52+O54+O56</f>
        <v>10</v>
      </c>
      <c r="Q6" s="713" t="s">
        <v>211</v>
      </c>
      <c r="R6" s="859"/>
      <c r="S6" s="859"/>
      <c r="T6" s="859"/>
      <c r="U6" s="859"/>
      <c r="V6" s="859"/>
      <c r="W6" s="859"/>
      <c r="X6" s="859"/>
      <c r="Y6" s="859"/>
      <c r="Z6" s="859"/>
      <c r="AA6" s="859"/>
      <c r="AB6" s="714"/>
      <c r="AC6" s="859"/>
    </row>
    <row r="7" spans="1:29" s="362" customFormat="1" ht="42.75" customHeight="1" thickBot="1">
      <c r="A7" s="1389"/>
      <c r="B7" s="860">
        <v>2015</v>
      </c>
      <c r="C7" s="861">
        <f>C9+C11+C13+C15+C17+C19+C21+C23+C25+C27+C29+C31+C33+C35+C37+C39+C41+C43+C45+C47+C49+C51+C53+C55+C57</f>
        <v>41286</v>
      </c>
      <c r="D7" s="861">
        <f t="shared" ref="D7:N7" si="2">D9+D11+D13+D15+D17+D19+D21+D23+D25+D27+D29+D31+D33+D35+D37+D39+D41+D43+D45+D47+D49+D51+D53+D55+D57</f>
        <v>36</v>
      </c>
      <c r="E7" s="861">
        <f t="shared" si="2"/>
        <v>187</v>
      </c>
      <c r="F7" s="861">
        <f t="shared" si="2"/>
        <v>41063</v>
      </c>
      <c r="G7" s="861">
        <f t="shared" si="2"/>
        <v>41286</v>
      </c>
      <c r="H7" s="861"/>
      <c r="I7" s="861">
        <f t="shared" si="2"/>
        <v>466</v>
      </c>
      <c r="J7" s="861">
        <f t="shared" si="2"/>
        <v>24</v>
      </c>
      <c r="K7" s="861">
        <f t="shared" si="2"/>
        <v>3</v>
      </c>
      <c r="L7" s="861">
        <f t="shared" si="2"/>
        <v>40793</v>
      </c>
      <c r="M7" s="861">
        <f t="shared" si="2"/>
        <v>606</v>
      </c>
      <c r="N7" s="861">
        <f t="shared" si="2"/>
        <v>428910</v>
      </c>
      <c r="O7" s="861">
        <v>5</v>
      </c>
      <c r="P7" s="862"/>
      <c r="Q7" s="1385" t="s">
        <v>220</v>
      </c>
      <c r="R7" s="1362" t="s">
        <v>146</v>
      </c>
      <c r="S7" s="1362"/>
      <c r="T7" s="1362"/>
      <c r="U7" s="1362"/>
      <c r="V7" s="1362" t="s">
        <v>147</v>
      </c>
      <c r="W7" s="1362"/>
      <c r="X7" s="1362"/>
      <c r="Y7" s="1362"/>
      <c r="Z7" s="1362"/>
      <c r="AA7" s="1378" t="s">
        <v>23</v>
      </c>
      <c r="AB7" s="1379"/>
      <c r="AC7" s="1391" t="s">
        <v>568</v>
      </c>
    </row>
    <row r="8" spans="1:29" s="362" customFormat="1" ht="27" customHeight="1">
      <c r="A8" s="1384" t="s">
        <v>652</v>
      </c>
      <c r="B8" s="561">
        <v>2016</v>
      </c>
      <c r="C8" s="354">
        <v>778</v>
      </c>
      <c r="D8" s="354"/>
      <c r="E8" s="354"/>
      <c r="F8" s="354">
        <v>778</v>
      </c>
      <c r="G8" s="354">
        <v>778</v>
      </c>
      <c r="H8" s="354">
        <f>C8-G8</f>
        <v>0</v>
      </c>
      <c r="I8" s="354">
        <v>37</v>
      </c>
      <c r="J8" s="354"/>
      <c r="K8" s="354"/>
      <c r="L8" s="354">
        <v>741</v>
      </c>
      <c r="M8" s="354">
        <v>37</v>
      </c>
      <c r="N8" s="350">
        <v>26960</v>
      </c>
      <c r="O8" s="345"/>
      <c r="P8" s="862"/>
      <c r="Q8" s="1386"/>
      <c r="R8" s="1365" t="s">
        <v>1</v>
      </c>
      <c r="S8" s="1363" t="s">
        <v>17</v>
      </c>
      <c r="T8" s="1360" t="s">
        <v>18</v>
      </c>
      <c r="U8" s="1363" t="s">
        <v>19</v>
      </c>
      <c r="V8" s="1363" t="s">
        <v>12</v>
      </c>
      <c r="W8" s="1363" t="s">
        <v>153</v>
      </c>
      <c r="X8" s="1363" t="s">
        <v>154</v>
      </c>
      <c r="Y8" s="1363" t="s">
        <v>155</v>
      </c>
      <c r="Z8" s="1363" t="s">
        <v>156</v>
      </c>
      <c r="AA8" s="1380" t="s">
        <v>157</v>
      </c>
      <c r="AB8" s="1382" t="s">
        <v>158</v>
      </c>
      <c r="AC8" s="1392"/>
    </row>
    <row r="9" spans="1:29" s="362" customFormat="1" ht="27" customHeight="1">
      <c r="A9" s="1357"/>
      <c r="B9" s="562">
        <v>2015</v>
      </c>
      <c r="C9" s="354">
        <f t="shared" ref="C9:C13" si="3">SUM(D9:F9)</f>
        <v>857</v>
      </c>
      <c r="D9" s="354"/>
      <c r="E9" s="354"/>
      <c r="F9" s="354">
        <v>857</v>
      </c>
      <c r="G9" s="354">
        <f t="shared" ref="G9:G11" si="4">SUM(I9:L9)</f>
        <v>857</v>
      </c>
      <c r="H9" s="354">
        <f t="shared" ref="H9:H57" si="5">C9-G9</f>
        <v>0</v>
      </c>
      <c r="I9" s="354">
        <v>22</v>
      </c>
      <c r="J9" s="354">
        <v>1</v>
      </c>
      <c r="K9" s="354">
        <v>0</v>
      </c>
      <c r="L9" s="354">
        <v>834</v>
      </c>
      <c r="M9" s="354">
        <v>30</v>
      </c>
      <c r="N9" s="355">
        <v>19080</v>
      </c>
      <c r="O9" s="353">
        <v>2</v>
      </c>
      <c r="P9" s="863"/>
      <c r="Q9" s="1387"/>
      <c r="R9" s="1366"/>
      <c r="S9" s="1364"/>
      <c r="T9" s="1361"/>
      <c r="U9" s="1364"/>
      <c r="V9" s="1364"/>
      <c r="W9" s="1364"/>
      <c r="X9" s="1364"/>
      <c r="Y9" s="1364"/>
      <c r="Z9" s="1364"/>
      <c r="AA9" s="1400"/>
      <c r="AB9" s="1401"/>
      <c r="AC9" s="1393"/>
    </row>
    <row r="10" spans="1:29" s="362" customFormat="1" ht="27" customHeight="1" thickBot="1">
      <c r="A10" s="1356" t="s">
        <v>653</v>
      </c>
      <c r="B10" s="562">
        <v>2016</v>
      </c>
      <c r="C10" s="354">
        <v>1030</v>
      </c>
      <c r="D10" s="354"/>
      <c r="E10" s="354"/>
      <c r="F10" s="354">
        <v>1030</v>
      </c>
      <c r="G10" s="354">
        <v>1030</v>
      </c>
      <c r="H10" s="354">
        <f t="shared" si="5"/>
        <v>0</v>
      </c>
      <c r="I10" s="354">
        <v>21</v>
      </c>
      <c r="J10" s="354">
        <v>0</v>
      </c>
      <c r="K10" s="354"/>
      <c r="L10" s="354">
        <v>1009</v>
      </c>
      <c r="M10" s="348">
        <v>28</v>
      </c>
      <c r="N10" s="341">
        <v>21000</v>
      </c>
      <c r="O10" s="352"/>
      <c r="P10" s="863"/>
      <c r="Q10" s="864" t="s">
        <v>221</v>
      </c>
      <c r="R10" s="865">
        <v>41286</v>
      </c>
      <c r="S10" s="865">
        <v>36</v>
      </c>
      <c r="T10" s="865">
        <v>187</v>
      </c>
      <c r="U10" s="865">
        <v>41063</v>
      </c>
      <c r="V10" s="865">
        <f>SUM(W10:Z10)</f>
        <v>41286</v>
      </c>
      <c r="W10" s="865">
        <v>466</v>
      </c>
      <c r="X10" s="865">
        <v>24</v>
      </c>
      <c r="Y10" s="865">
        <v>3</v>
      </c>
      <c r="Z10" s="865">
        <v>40793</v>
      </c>
      <c r="AA10" s="865">
        <v>606</v>
      </c>
      <c r="AB10" s="866">
        <v>428910</v>
      </c>
      <c r="AC10" s="867">
        <v>5</v>
      </c>
    </row>
    <row r="11" spans="1:29" s="362" customFormat="1" ht="27" customHeight="1">
      <c r="A11" s="1357"/>
      <c r="B11" s="562">
        <v>2015</v>
      </c>
      <c r="C11" s="354">
        <f t="shared" si="3"/>
        <v>843</v>
      </c>
      <c r="D11" s="354"/>
      <c r="E11" s="354"/>
      <c r="F11" s="354">
        <v>843</v>
      </c>
      <c r="G11" s="354">
        <f t="shared" si="4"/>
        <v>843</v>
      </c>
      <c r="H11" s="354">
        <f t="shared" si="5"/>
        <v>0</v>
      </c>
      <c r="I11" s="354">
        <v>26</v>
      </c>
      <c r="J11" s="354">
        <v>1</v>
      </c>
      <c r="K11" s="354">
        <v>0</v>
      </c>
      <c r="L11" s="354">
        <v>816</v>
      </c>
      <c r="M11" s="354">
        <v>35</v>
      </c>
      <c r="N11" s="355">
        <v>29800</v>
      </c>
      <c r="O11" s="353"/>
      <c r="P11" s="863"/>
      <c r="AA11" s="868"/>
      <c r="AB11" s="714"/>
      <c r="AC11" s="868"/>
    </row>
    <row r="12" spans="1:29" s="362" customFormat="1" ht="27" customHeight="1" thickBot="1">
      <c r="A12" s="1356" t="s">
        <v>654</v>
      </c>
      <c r="B12" s="562">
        <v>2016</v>
      </c>
      <c r="C12" s="354">
        <v>1074</v>
      </c>
      <c r="D12" s="354">
        <v>0</v>
      </c>
      <c r="E12" s="354">
        <v>0</v>
      </c>
      <c r="F12" s="354">
        <v>1074</v>
      </c>
      <c r="G12" s="354">
        <v>1074</v>
      </c>
      <c r="H12" s="354">
        <f t="shared" si="5"/>
        <v>0</v>
      </c>
      <c r="I12" s="354">
        <v>8</v>
      </c>
      <c r="J12" s="354">
        <v>0</v>
      </c>
      <c r="K12" s="354">
        <v>0</v>
      </c>
      <c r="L12" s="354">
        <v>1066</v>
      </c>
      <c r="M12" s="354">
        <v>9</v>
      </c>
      <c r="N12" s="355">
        <v>5000</v>
      </c>
      <c r="O12" s="352">
        <v>0</v>
      </c>
      <c r="P12" s="863"/>
      <c r="Q12" s="869" t="s">
        <v>222</v>
      </c>
      <c r="R12" s="868"/>
      <c r="S12" s="868"/>
      <c r="T12" s="868"/>
      <c r="U12" s="868"/>
      <c r="V12" s="868"/>
      <c r="W12" s="868"/>
      <c r="X12" s="868"/>
      <c r="Y12" s="868"/>
      <c r="Z12" s="868"/>
      <c r="AA12" s="868"/>
      <c r="AB12" s="714"/>
      <c r="AC12" s="870"/>
    </row>
    <row r="13" spans="1:29" s="362" customFormat="1" ht="27" customHeight="1" thickBot="1">
      <c r="A13" s="1357"/>
      <c r="B13" s="562">
        <v>2015</v>
      </c>
      <c r="C13" s="354">
        <f t="shared" si="3"/>
        <v>970</v>
      </c>
      <c r="D13" s="354"/>
      <c r="E13" s="354">
        <v>3</v>
      </c>
      <c r="F13" s="354">
        <v>967</v>
      </c>
      <c r="G13" s="354">
        <f>SUM(I13:L13)</f>
        <v>970</v>
      </c>
      <c r="H13" s="354">
        <f t="shared" si="5"/>
        <v>0</v>
      </c>
      <c r="I13" s="354">
        <v>17</v>
      </c>
      <c r="J13" s="354">
        <v>0</v>
      </c>
      <c r="K13" s="354">
        <v>0</v>
      </c>
      <c r="L13" s="347">
        <v>953</v>
      </c>
      <c r="M13" s="354">
        <v>19</v>
      </c>
      <c r="N13" s="355">
        <v>9000</v>
      </c>
      <c r="O13" s="353" t="s">
        <v>444</v>
      </c>
      <c r="P13" s="863"/>
      <c r="Q13" s="715" t="s">
        <v>212</v>
      </c>
      <c r="R13" s="716" t="s">
        <v>213</v>
      </c>
      <c r="S13" s="716" t="s">
        <v>214</v>
      </c>
      <c r="T13" s="716" t="s">
        <v>215</v>
      </c>
      <c r="U13" s="717" t="s">
        <v>216</v>
      </c>
      <c r="V13" s="1371" t="s">
        <v>205</v>
      </c>
      <c r="W13" s="1372"/>
      <c r="X13" s="1372" t="s">
        <v>218</v>
      </c>
      <c r="Y13" s="1372"/>
      <c r="Z13" s="1390"/>
      <c r="AA13" s="868"/>
      <c r="AB13" s="714"/>
      <c r="AC13" s="714"/>
    </row>
    <row r="14" spans="1:29" s="362" customFormat="1" ht="27" customHeight="1">
      <c r="A14" s="1356" t="s">
        <v>655</v>
      </c>
      <c r="B14" s="562">
        <v>2016</v>
      </c>
      <c r="C14" s="354">
        <v>1052</v>
      </c>
      <c r="D14" s="354"/>
      <c r="E14" s="354"/>
      <c r="F14" s="354">
        <v>1052</v>
      </c>
      <c r="G14" s="354">
        <v>1052</v>
      </c>
      <c r="H14" s="354">
        <f t="shared" si="5"/>
        <v>0</v>
      </c>
      <c r="I14" s="354">
        <v>2</v>
      </c>
      <c r="J14" s="354">
        <v>15</v>
      </c>
      <c r="K14" s="354"/>
      <c r="L14" s="354">
        <v>1035</v>
      </c>
      <c r="M14" s="354">
        <v>25</v>
      </c>
      <c r="N14" s="355">
        <v>24760</v>
      </c>
      <c r="O14" s="352"/>
      <c r="P14" s="863"/>
      <c r="Q14" s="1394" t="s">
        <v>217</v>
      </c>
      <c r="R14" s="718">
        <v>2015</v>
      </c>
      <c r="S14" s="719">
        <v>55405</v>
      </c>
      <c r="T14" s="720">
        <v>41286</v>
      </c>
      <c r="U14" s="721">
        <f t="shared" ref="U14:U15" si="6">T14/S14</f>
        <v>0.7451674036639292</v>
      </c>
      <c r="V14" s="1373"/>
      <c r="W14" s="1374"/>
      <c r="X14" s="714"/>
      <c r="Y14" s="714"/>
      <c r="Z14" s="714"/>
      <c r="AA14" s="868"/>
      <c r="AB14" s="714"/>
      <c r="AC14" s="714"/>
    </row>
    <row r="15" spans="1:29" s="362" customFormat="1" ht="27" customHeight="1" thickBot="1">
      <c r="A15" s="1357"/>
      <c r="B15" s="562">
        <v>2015</v>
      </c>
      <c r="C15" s="354">
        <f t="shared" ref="C15:C57" si="7">SUM(D15:F15)</f>
        <v>1001</v>
      </c>
      <c r="D15" s="354"/>
      <c r="E15" s="354"/>
      <c r="F15" s="354">
        <v>1001</v>
      </c>
      <c r="G15" s="354">
        <f>SUM(I15:L15)</f>
        <v>1001</v>
      </c>
      <c r="H15" s="354">
        <f t="shared" si="5"/>
        <v>0</v>
      </c>
      <c r="I15" s="354">
        <v>8</v>
      </c>
      <c r="J15" s="354">
        <v>0</v>
      </c>
      <c r="K15" s="354">
        <v>0</v>
      </c>
      <c r="L15" s="354">
        <v>993</v>
      </c>
      <c r="M15" s="354">
        <v>8</v>
      </c>
      <c r="N15" s="355">
        <v>9400</v>
      </c>
      <c r="O15" s="353" t="s">
        <v>444</v>
      </c>
      <c r="P15" s="863"/>
      <c r="Q15" s="1395"/>
      <c r="R15" s="722">
        <v>2014</v>
      </c>
      <c r="S15" s="723">
        <v>44860</v>
      </c>
      <c r="T15" s="723">
        <v>31275</v>
      </c>
      <c r="U15" s="724">
        <f t="shared" si="6"/>
        <v>0.69716897012929113</v>
      </c>
      <c r="V15" s="1375" t="s">
        <v>256</v>
      </c>
      <c r="W15" s="1376"/>
      <c r="X15" s="1376"/>
      <c r="Y15" s="1376"/>
      <c r="Z15" s="1377"/>
      <c r="AA15" s="868"/>
      <c r="AB15" s="714"/>
      <c r="AC15" s="714"/>
    </row>
    <row r="16" spans="1:29" s="362" customFormat="1" ht="27" customHeight="1">
      <c r="A16" s="1356" t="s">
        <v>656</v>
      </c>
      <c r="B16" s="562">
        <v>2016</v>
      </c>
      <c r="C16" s="354">
        <v>2789</v>
      </c>
      <c r="D16" s="354"/>
      <c r="E16" s="354"/>
      <c r="F16" s="354">
        <v>2789</v>
      </c>
      <c r="G16" s="354">
        <v>2789</v>
      </c>
      <c r="H16" s="354">
        <f t="shared" si="5"/>
        <v>0</v>
      </c>
      <c r="I16" s="354">
        <v>13</v>
      </c>
      <c r="J16" s="354"/>
      <c r="K16" s="354"/>
      <c r="L16" s="354">
        <v>2776</v>
      </c>
      <c r="M16" s="354">
        <v>13</v>
      </c>
      <c r="N16" s="355">
        <v>3040</v>
      </c>
      <c r="O16" s="352"/>
      <c r="P16" s="863"/>
      <c r="Q16" s="714"/>
      <c r="R16" s="714"/>
      <c r="S16" s="714"/>
      <c r="T16" s="714"/>
      <c r="U16" s="714"/>
      <c r="V16" s="868"/>
      <c r="W16" s="868"/>
      <c r="X16" s="714"/>
      <c r="Y16" s="714"/>
      <c r="Z16" s="714"/>
      <c r="AA16" s="714"/>
      <c r="AB16" s="714"/>
      <c r="AC16" s="714"/>
    </row>
    <row r="17" spans="1:16" s="362" customFormat="1" ht="27" customHeight="1">
      <c r="A17" s="1357"/>
      <c r="B17" s="562">
        <v>2015</v>
      </c>
      <c r="C17" s="354">
        <f t="shared" si="7"/>
        <v>2478</v>
      </c>
      <c r="D17" s="354"/>
      <c r="E17" s="354"/>
      <c r="F17" s="354">
        <v>2478</v>
      </c>
      <c r="G17" s="354">
        <f>SUM(I17:L17)</f>
        <v>2478</v>
      </c>
      <c r="H17" s="354">
        <f t="shared" si="5"/>
        <v>0</v>
      </c>
      <c r="I17" s="354">
        <v>14</v>
      </c>
      <c r="J17" s="354">
        <v>0</v>
      </c>
      <c r="K17" s="354">
        <v>0</v>
      </c>
      <c r="L17" s="354">
        <v>2464</v>
      </c>
      <c r="M17" s="354">
        <v>15</v>
      </c>
      <c r="N17" s="355">
        <v>4160</v>
      </c>
      <c r="O17" s="353" t="s">
        <v>444</v>
      </c>
      <c r="P17" s="863"/>
    </row>
    <row r="18" spans="1:16" s="362" customFormat="1" ht="27" customHeight="1">
      <c r="A18" s="1356" t="s">
        <v>657</v>
      </c>
      <c r="B18" s="562">
        <v>2016</v>
      </c>
      <c r="C18" s="354">
        <f t="shared" si="7"/>
        <v>2780</v>
      </c>
      <c r="D18" s="354"/>
      <c r="E18" s="354"/>
      <c r="F18" s="354">
        <v>2780</v>
      </c>
      <c r="G18" s="354">
        <v>2780</v>
      </c>
      <c r="H18" s="354">
        <f t="shared" si="5"/>
        <v>0</v>
      </c>
      <c r="I18" s="354">
        <v>23</v>
      </c>
      <c r="J18" s="354">
        <v>5</v>
      </c>
      <c r="K18" s="354"/>
      <c r="L18" s="354">
        <v>2752</v>
      </c>
      <c r="M18" s="354">
        <v>34</v>
      </c>
      <c r="N18" s="355">
        <v>30600</v>
      </c>
      <c r="O18" s="352"/>
      <c r="P18" s="863"/>
    </row>
    <row r="19" spans="1:16" s="362" customFormat="1" ht="27" customHeight="1">
      <c r="A19" s="1357"/>
      <c r="B19" s="562">
        <v>2015</v>
      </c>
      <c r="C19" s="354">
        <f t="shared" si="7"/>
        <v>2179</v>
      </c>
      <c r="D19" s="354"/>
      <c r="E19" s="354">
        <v>1</v>
      </c>
      <c r="F19" s="354">
        <v>2178</v>
      </c>
      <c r="G19" s="354">
        <f>SUM(I19:L19)</f>
        <v>2179</v>
      </c>
      <c r="H19" s="354">
        <f t="shared" si="5"/>
        <v>0</v>
      </c>
      <c r="I19" s="354">
        <v>25</v>
      </c>
      <c r="J19" s="354">
        <v>5</v>
      </c>
      <c r="K19" s="354"/>
      <c r="L19" s="354">
        <v>2149</v>
      </c>
      <c r="M19" s="354">
        <v>32</v>
      </c>
      <c r="N19" s="355">
        <v>33000</v>
      </c>
      <c r="O19" s="353" t="s">
        <v>444</v>
      </c>
      <c r="P19" s="863"/>
    </row>
    <row r="20" spans="1:16" s="362" customFormat="1" ht="27" customHeight="1">
      <c r="A20" s="1356" t="s">
        <v>658</v>
      </c>
      <c r="B20" s="562">
        <v>2016</v>
      </c>
      <c r="C20" s="354">
        <v>2052</v>
      </c>
      <c r="D20" s="354"/>
      <c r="E20" s="354">
        <v>2</v>
      </c>
      <c r="F20" s="354">
        <v>2050</v>
      </c>
      <c r="G20" s="354">
        <v>2052</v>
      </c>
      <c r="H20" s="354">
        <f t="shared" si="5"/>
        <v>0</v>
      </c>
      <c r="I20" s="354">
        <v>3</v>
      </c>
      <c r="J20" s="354"/>
      <c r="K20" s="354"/>
      <c r="L20" s="354">
        <v>2049</v>
      </c>
      <c r="M20" s="354">
        <v>5</v>
      </c>
      <c r="N20" s="355">
        <v>3000</v>
      </c>
      <c r="O20" s="352">
        <v>0</v>
      </c>
      <c r="P20" s="863"/>
    </row>
    <row r="21" spans="1:16" s="362" customFormat="1" ht="27" customHeight="1">
      <c r="A21" s="1357"/>
      <c r="B21" s="562">
        <v>2015</v>
      </c>
      <c r="C21" s="354">
        <f t="shared" si="7"/>
        <v>2209</v>
      </c>
      <c r="D21" s="354"/>
      <c r="E21" s="354">
        <v>4</v>
      </c>
      <c r="F21" s="354">
        <v>2205</v>
      </c>
      <c r="G21" s="354">
        <f>SUM(I21:L21)</f>
        <v>2209</v>
      </c>
      <c r="H21" s="354">
        <f t="shared" si="5"/>
        <v>0</v>
      </c>
      <c r="I21" s="342">
        <v>32</v>
      </c>
      <c r="J21" s="354">
        <v>0</v>
      </c>
      <c r="K21" s="354"/>
      <c r="L21" s="354">
        <v>2177</v>
      </c>
      <c r="M21" s="354">
        <v>35</v>
      </c>
      <c r="N21" s="355">
        <v>27400</v>
      </c>
      <c r="O21" s="353" t="s">
        <v>444</v>
      </c>
      <c r="P21" s="871" t="s">
        <v>761</v>
      </c>
    </row>
    <row r="22" spans="1:16" s="362" customFormat="1" ht="27" customHeight="1">
      <c r="A22" s="1356" t="s">
        <v>641</v>
      </c>
      <c r="B22" s="562">
        <v>2016</v>
      </c>
      <c r="C22" s="354">
        <v>2794</v>
      </c>
      <c r="D22" s="354"/>
      <c r="E22" s="354">
        <v>0</v>
      </c>
      <c r="F22" s="354">
        <v>2794</v>
      </c>
      <c r="G22" s="354">
        <v>2794</v>
      </c>
      <c r="H22" s="354">
        <f t="shared" si="5"/>
        <v>0</v>
      </c>
      <c r="I22" s="354">
        <v>20</v>
      </c>
      <c r="J22" s="354">
        <v>0</v>
      </c>
      <c r="K22" s="354">
        <v>0</v>
      </c>
      <c r="L22" s="354">
        <v>2774</v>
      </c>
      <c r="M22" s="354">
        <v>20</v>
      </c>
      <c r="N22" s="355">
        <v>13200</v>
      </c>
      <c r="O22" s="352">
        <v>0</v>
      </c>
      <c r="P22" s="863"/>
    </row>
    <row r="23" spans="1:16" s="362" customFormat="1" ht="27" customHeight="1">
      <c r="A23" s="1357"/>
      <c r="B23" s="562">
        <v>2015</v>
      </c>
      <c r="C23" s="354">
        <f t="shared" si="7"/>
        <v>2239</v>
      </c>
      <c r="D23" s="354"/>
      <c r="E23" s="354"/>
      <c r="F23" s="354">
        <v>2239</v>
      </c>
      <c r="G23" s="354">
        <f>SUM(I23:L23)</f>
        <v>2239</v>
      </c>
      <c r="H23" s="354">
        <f t="shared" si="5"/>
        <v>0</v>
      </c>
      <c r="I23" s="354">
        <v>26</v>
      </c>
      <c r="J23" s="354">
        <v>0</v>
      </c>
      <c r="K23" s="354">
        <v>0</v>
      </c>
      <c r="L23" s="354">
        <v>2213</v>
      </c>
      <c r="M23" s="354">
        <v>29</v>
      </c>
      <c r="N23" s="355">
        <v>29800</v>
      </c>
      <c r="O23" s="353" t="s">
        <v>444</v>
      </c>
      <c r="P23" s="863"/>
    </row>
    <row r="24" spans="1:16" s="362" customFormat="1" ht="27" customHeight="1">
      <c r="A24" s="1356" t="s">
        <v>642</v>
      </c>
      <c r="B24" s="562">
        <v>2016</v>
      </c>
      <c r="C24" s="354">
        <v>1630</v>
      </c>
      <c r="D24" s="354"/>
      <c r="E24" s="354">
        <v>1</v>
      </c>
      <c r="F24" s="354">
        <v>1629</v>
      </c>
      <c r="G24" s="354">
        <v>1630</v>
      </c>
      <c r="H24" s="354">
        <f t="shared" si="5"/>
        <v>0</v>
      </c>
      <c r="I24" s="354">
        <v>11</v>
      </c>
      <c r="J24" s="354"/>
      <c r="K24" s="354"/>
      <c r="L24" s="354">
        <v>1619</v>
      </c>
      <c r="M24" s="354">
        <v>12</v>
      </c>
      <c r="N24" s="355">
        <v>4000</v>
      </c>
      <c r="O24" s="352"/>
      <c r="P24" s="863"/>
    </row>
    <row r="25" spans="1:16" s="362" customFormat="1" ht="27" customHeight="1">
      <c r="A25" s="1357"/>
      <c r="B25" s="562">
        <v>2015</v>
      </c>
      <c r="C25" s="354">
        <f t="shared" si="7"/>
        <v>1761</v>
      </c>
      <c r="D25" s="354"/>
      <c r="E25" s="354">
        <v>1</v>
      </c>
      <c r="F25" s="354">
        <v>1760</v>
      </c>
      <c r="G25" s="354">
        <f>SUM(I25:L25)</f>
        <v>1761</v>
      </c>
      <c r="H25" s="354">
        <f t="shared" si="5"/>
        <v>0</v>
      </c>
      <c r="I25" s="354">
        <v>8</v>
      </c>
      <c r="J25" s="354">
        <v>0</v>
      </c>
      <c r="K25" s="354">
        <v>3</v>
      </c>
      <c r="L25" s="354">
        <v>1750</v>
      </c>
      <c r="M25" s="354">
        <v>25</v>
      </c>
      <c r="N25" s="355">
        <v>25600</v>
      </c>
      <c r="O25" s="353" t="s">
        <v>444</v>
      </c>
      <c r="P25" s="863"/>
    </row>
    <row r="26" spans="1:16" s="362" customFormat="1" ht="27" customHeight="1">
      <c r="A26" s="1356" t="s">
        <v>643</v>
      </c>
      <c r="B26" s="562">
        <v>2016</v>
      </c>
      <c r="C26" s="342">
        <v>811</v>
      </c>
      <c r="D26" s="342"/>
      <c r="E26" s="342">
        <v>3</v>
      </c>
      <c r="F26" s="342">
        <v>808</v>
      </c>
      <c r="G26" s="342">
        <v>811</v>
      </c>
      <c r="H26" s="354">
        <f t="shared" si="5"/>
        <v>0</v>
      </c>
      <c r="I26" s="342">
        <v>1</v>
      </c>
      <c r="J26" s="342"/>
      <c r="K26" s="342"/>
      <c r="L26" s="342">
        <v>810</v>
      </c>
      <c r="M26" s="342">
        <v>2</v>
      </c>
      <c r="N26" s="349">
        <v>1200</v>
      </c>
      <c r="O26" s="343"/>
      <c r="P26" s="863"/>
    </row>
    <row r="27" spans="1:16" s="362" customFormat="1" ht="27" customHeight="1">
      <c r="A27" s="1357"/>
      <c r="B27" s="562">
        <v>2015</v>
      </c>
      <c r="C27" s="354">
        <f t="shared" si="7"/>
        <v>944</v>
      </c>
      <c r="D27" s="354"/>
      <c r="E27" s="354">
        <v>3</v>
      </c>
      <c r="F27" s="354">
        <v>941</v>
      </c>
      <c r="G27" s="354">
        <f>SUM(I27:L27)</f>
        <v>944</v>
      </c>
      <c r="H27" s="354">
        <f t="shared" si="5"/>
        <v>0</v>
      </c>
      <c r="I27" s="354">
        <v>3</v>
      </c>
      <c r="J27" s="354">
        <v>0</v>
      </c>
      <c r="K27" s="354">
        <v>0</v>
      </c>
      <c r="L27" s="354">
        <v>941</v>
      </c>
      <c r="M27" s="354">
        <v>6</v>
      </c>
      <c r="N27" s="355">
        <v>2800</v>
      </c>
      <c r="O27" s="353" t="s">
        <v>444</v>
      </c>
      <c r="P27" s="863"/>
    </row>
    <row r="28" spans="1:16" s="362" customFormat="1" ht="27" customHeight="1">
      <c r="A28" s="1356" t="s">
        <v>644</v>
      </c>
      <c r="B28" s="562">
        <v>2016</v>
      </c>
      <c r="C28" s="354">
        <v>1277</v>
      </c>
      <c r="D28" s="354"/>
      <c r="E28" s="354"/>
      <c r="F28" s="354">
        <v>1277</v>
      </c>
      <c r="G28" s="354">
        <v>1277</v>
      </c>
      <c r="H28" s="354">
        <f t="shared" si="5"/>
        <v>0</v>
      </c>
      <c r="I28" s="354">
        <v>3</v>
      </c>
      <c r="J28" s="354"/>
      <c r="K28" s="354"/>
      <c r="L28" s="354">
        <v>1274</v>
      </c>
      <c r="M28" s="354">
        <v>5</v>
      </c>
      <c r="N28" s="355">
        <v>1800</v>
      </c>
      <c r="O28" s="352"/>
      <c r="P28" s="863"/>
    </row>
    <row r="29" spans="1:16" s="362" customFormat="1" ht="27" customHeight="1">
      <c r="A29" s="1357"/>
      <c r="B29" s="562">
        <v>2015</v>
      </c>
      <c r="C29" s="354">
        <f t="shared" si="7"/>
        <v>820</v>
      </c>
      <c r="D29" s="354"/>
      <c r="E29" s="354">
        <v>1</v>
      </c>
      <c r="F29" s="354">
        <v>819</v>
      </c>
      <c r="G29" s="354">
        <f>SUM(I29:L29)</f>
        <v>820</v>
      </c>
      <c r="H29" s="354">
        <f t="shared" si="5"/>
        <v>0</v>
      </c>
      <c r="I29" s="354">
        <v>6</v>
      </c>
      <c r="J29" s="354">
        <v>0</v>
      </c>
      <c r="K29" s="354">
        <v>0</v>
      </c>
      <c r="L29" s="354">
        <v>814</v>
      </c>
      <c r="M29" s="354">
        <v>9</v>
      </c>
      <c r="N29" s="355">
        <v>4200</v>
      </c>
      <c r="O29" s="353" t="s">
        <v>444</v>
      </c>
      <c r="P29" s="863"/>
    </row>
    <row r="30" spans="1:16" s="362" customFormat="1" ht="27" customHeight="1">
      <c r="A30" s="1356" t="s">
        <v>645</v>
      </c>
      <c r="B30" s="562">
        <v>2016</v>
      </c>
      <c r="C30" s="354">
        <v>4756</v>
      </c>
      <c r="D30" s="354"/>
      <c r="E30" s="354"/>
      <c r="F30" s="354">
        <v>4756</v>
      </c>
      <c r="G30" s="354">
        <v>4756</v>
      </c>
      <c r="H30" s="354">
        <f t="shared" si="5"/>
        <v>0</v>
      </c>
      <c r="I30" s="354">
        <v>65</v>
      </c>
      <c r="J30" s="354">
        <v>0</v>
      </c>
      <c r="K30" s="354">
        <v>0</v>
      </c>
      <c r="L30" s="354">
        <v>4691</v>
      </c>
      <c r="M30" s="354">
        <v>65</v>
      </c>
      <c r="N30" s="355">
        <v>39720</v>
      </c>
      <c r="O30" s="352"/>
      <c r="P30" s="863"/>
    </row>
    <row r="31" spans="1:16" s="362" customFormat="1" ht="27" customHeight="1">
      <c r="A31" s="1357"/>
      <c r="B31" s="562">
        <v>2015</v>
      </c>
      <c r="C31" s="354">
        <f t="shared" si="7"/>
        <v>3070</v>
      </c>
      <c r="D31" s="354"/>
      <c r="E31" s="354"/>
      <c r="F31" s="354">
        <v>3070</v>
      </c>
      <c r="G31" s="354">
        <f>SUM(I31:L31)</f>
        <v>3070</v>
      </c>
      <c r="H31" s="354">
        <f t="shared" si="5"/>
        <v>0</v>
      </c>
      <c r="I31" s="354">
        <v>35</v>
      </c>
      <c r="J31" s="354">
        <v>1</v>
      </c>
      <c r="K31" s="354">
        <v>0</v>
      </c>
      <c r="L31" s="354">
        <v>3034</v>
      </c>
      <c r="M31" s="354">
        <v>40</v>
      </c>
      <c r="N31" s="355">
        <v>25800</v>
      </c>
      <c r="O31" s="353" t="s">
        <v>444</v>
      </c>
      <c r="P31" s="863"/>
    </row>
    <row r="32" spans="1:16" s="362" customFormat="1" ht="27" customHeight="1">
      <c r="A32" s="1356" t="s">
        <v>646</v>
      </c>
      <c r="B32" s="562">
        <v>2016</v>
      </c>
      <c r="C32" s="354">
        <v>2170</v>
      </c>
      <c r="D32" s="354"/>
      <c r="E32" s="354">
        <v>5</v>
      </c>
      <c r="F32" s="354">
        <v>2165</v>
      </c>
      <c r="G32" s="354">
        <v>2170</v>
      </c>
      <c r="H32" s="354">
        <f t="shared" si="5"/>
        <v>0</v>
      </c>
      <c r="I32" s="354">
        <v>10</v>
      </c>
      <c r="J32" s="354">
        <v>3</v>
      </c>
      <c r="K32" s="354"/>
      <c r="L32" s="354">
        <v>2157</v>
      </c>
      <c r="M32" s="354">
        <v>15</v>
      </c>
      <c r="N32" s="355">
        <v>15440</v>
      </c>
      <c r="O32" s="352"/>
      <c r="P32" s="863"/>
    </row>
    <row r="33" spans="1:16" s="362" customFormat="1" ht="27" customHeight="1">
      <c r="A33" s="1357"/>
      <c r="B33" s="562">
        <v>2015</v>
      </c>
      <c r="C33" s="354">
        <f t="shared" si="7"/>
        <v>1431</v>
      </c>
      <c r="D33" s="354"/>
      <c r="E33" s="354">
        <v>3</v>
      </c>
      <c r="F33" s="354">
        <v>1428</v>
      </c>
      <c r="G33" s="354">
        <f>SUM(I33:L33)</f>
        <v>1431</v>
      </c>
      <c r="H33" s="354">
        <f t="shared" si="5"/>
        <v>0</v>
      </c>
      <c r="I33" s="354">
        <v>21</v>
      </c>
      <c r="J33" s="354">
        <v>5</v>
      </c>
      <c r="K33" s="354">
        <v>0</v>
      </c>
      <c r="L33" s="354">
        <v>1405</v>
      </c>
      <c r="M33" s="354">
        <v>32</v>
      </c>
      <c r="N33" s="355">
        <v>25200</v>
      </c>
      <c r="O33" s="353">
        <v>1</v>
      </c>
      <c r="P33" s="863"/>
    </row>
    <row r="34" spans="1:16" s="362" customFormat="1" ht="27" customHeight="1">
      <c r="A34" s="1356" t="s">
        <v>647</v>
      </c>
      <c r="B34" s="562">
        <v>2016</v>
      </c>
      <c r="C34" s="354">
        <f t="shared" si="7"/>
        <v>2329</v>
      </c>
      <c r="D34" s="344"/>
      <c r="E34" s="344"/>
      <c r="F34" s="344">
        <v>2329</v>
      </c>
      <c r="G34" s="344">
        <v>2329</v>
      </c>
      <c r="H34" s="354">
        <f t="shared" si="5"/>
        <v>0</v>
      </c>
      <c r="I34" s="344">
        <v>21</v>
      </c>
      <c r="J34" s="344"/>
      <c r="K34" s="344"/>
      <c r="L34" s="344">
        <v>2308</v>
      </c>
      <c r="M34" s="344">
        <v>55</v>
      </c>
      <c r="N34" s="643">
        <v>29619</v>
      </c>
      <c r="O34" s="352"/>
      <c r="P34" s="863"/>
    </row>
    <row r="35" spans="1:16" s="362" customFormat="1" ht="27" customHeight="1">
      <c r="A35" s="1357"/>
      <c r="B35" s="562">
        <v>2015</v>
      </c>
      <c r="C35" s="354">
        <f t="shared" si="7"/>
        <v>2001</v>
      </c>
      <c r="D35" s="354"/>
      <c r="E35" s="354">
        <v>2</v>
      </c>
      <c r="F35" s="354">
        <v>1999</v>
      </c>
      <c r="G35" s="354">
        <f>SUM(I35:L35)</f>
        <v>2001</v>
      </c>
      <c r="H35" s="354">
        <f t="shared" si="5"/>
        <v>0</v>
      </c>
      <c r="I35" s="354">
        <v>25</v>
      </c>
      <c r="J35" s="354">
        <v>0</v>
      </c>
      <c r="K35" s="354">
        <v>0</v>
      </c>
      <c r="L35" s="354">
        <v>1976</v>
      </c>
      <c r="M35" s="354">
        <v>39</v>
      </c>
      <c r="N35" s="355">
        <v>17990</v>
      </c>
      <c r="O35" s="353" t="s">
        <v>444</v>
      </c>
      <c r="P35" s="863"/>
    </row>
    <row r="36" spans="1:16" s="362" customFormat="1" ht="27" customHeight="1">
      <c r="A36" s="1356" t="s">
        <v>648</v>
      </c>
      <c r="B36" s="562">
        <v>2016</v>
      </c>
      <c r="C36" s="354">
        <v>2744</v>
      </c>
      <c r="D36" s="354"/>
      <c r="E36" s="354">
        <v>1501</v>
      </c>
      <c r="F36" s="354">
        <v>1243</v>
      </c>
      <c r="G36" s="354">
        <v>2744</v>
      </c>
      <c r="H36" s="354">
        <f t="shared" si="5"/>
        <v>0</v>
      </c>
      <c r="I36" s="354">
        <v>18</v>
      </c>
      <c r="J36" s="354">
        <v>2</v>
      </c>
      <c r="K36" s="354"/>
      <c r="L36" s="354">
        <v>2724</v>
      </c>
      <c r="M36" s="354">
        <v>20</v>
      </c>
      <c r="N36" s="355">
        <v>16400</v>
      </c>
      <c r="O36" s="352"/>
      <c r="P36" s="863"/>
    </row>
    <row r="37" spans="1:16" s="362" customFormat="1" ht="27" customHeight="1">
      <c r="A37" s="1357"/>
      <c r="B37" s="562">
        <v>2015</v>
      </c>
      <c r="C37" s="354">
        <f t="shared" si="7"/>
        <v>1226</v>
      </c>
      <c r="D37" s="354"/>
      <c r="E37" s="354">
        <v>26</v>
      </c>
      <c r="F37" s="354">
        <v>1200</v>
      </c>
      <c r="G37" s="354">
        <f>SUM(I37:L37)</f>
        <v>1226</v>
      </c>
      <c r="H37" s="354">
        <f t="shared" si="5"/>
        <v>0</v>
      </c>
      <c r="I37" s="354">
        <v>29</v>
      </c>
      <c r="J37" s="354">
        <v>1</v>
      </c>
      <c r="K37" s="354">
        <v>0</v>
      </c>
      <c r="L37" s="354">
        <v>1196</v>
      </c>
      <c r="M37" s="354">
        <v>30</v>
      </c>
      <c r="N37" s="355">
        <v>12800</v>
      </c>
      <c r="O37" s="353">
        <v>2</v>
      </c>
      <c r="P37" s="863"/>
    </row>
    <row r="38" spans="1:16" s="362" customFormat="1" ht="27" customHeight="1">
      <c r="A38" s="1356" t="s">
        <v>649</v>
      </c>
      <c r="B38" s="562">
        <v>2016</v>
      </c>
      <c r="C38" s="354">
        <v>901</v>
      </c>
      <c r="D38" s="354"/>
      <c r="E38" s="354"/>
      <c r="F38" s="354">
        <v>901</v>
      </c>
      <c r="G38" s="354">
        <v>901</v>
      </c>
      <c r="H38" s="354">
        <f t="shared" si="5"/>
        <v>0</v>
      </c>
      <c r="I38" s="354">
        <v>14</v>
      </c>
      <c r="J38" s="354"/>
      <c r="K38" s="354"/>
      <c r="L38" s="354">
        <v>887</v>
      </c>
      <c r="M38" s="354">
        <v>22</v>
      </c>
      <c r="N38" s="355">
        <v>13000</v>
      </c>
      <c r="O38" s="352"/>
      <c r="P38" s="863"/>
    </row>
    <row r="39" spans="1:16" s="362" customFormat="1" ht="27" customHeight="1">
      <c r="A39" s="1357"/>
      <c r="B39" s="562">
        <v>2015</v>
      </c>
      <c r="C39" s="354">
        <f t="shared" si="7"/>
        <v>817</v>
      </c>
      <c r="D39" s="354"/>
      <c r="E39" s="354"/>
      <c r="F39" s="354">
        <v>817</v>
      </c>
      <c r="G39" s="354">
        <f>SUM(I39:L39)</f>
        <v>817</v>
      </c>
      <c r="H39" s="354">
        <f t="shared" si="5"/>
        <v>0</v>
      </c>
      <c r="I39" s="354">
        <v>19</v>
      </c>
      <c r="J39" s="354">
        <v>0</v>
      </c>
      <c r="K39" s="354">
        <v>0</v>
      </c>
      <c r="L39" s="354">
        <v>798</v>
      </c>
      <c r="M39" s="354">
        <v>20</v>
      </c>
      <c r="N39" s="355">
        <v>6000</v>
      </c>
      <c r="O39" s="353" t="s">
        <v>444</v>
      </c>
      <c r="P39" s="863"/>
    </row>
    <row r="40" spans="1:16" s="362" customFormat="1" ht="27" customHeight="1">
      <c r="A40" s="1356" t="s">
        <v>650</v>
      </c>
      <c r="B40" s="562">
        <v>2016</v>
      </c>
      <c r="C40" s="354">
        <v>1326</v>
      </c>
      <c r="D40" s="354">
        <v>0</v>
      </c>
      <c r="E40" s="354">
        <v>25</v>
      </c>
      <c r="F40" s="354">
        <v>1301</v>
      </c>
      <c r="G40" s="354">
        <v>1326</v>
      </c>
      <c r="H40" s="354">
        <f t="shared" si="5"/>
        <v>0</v>
      </c>
      <c r="I40" s="354">
        <v>7</v>
      </c>
      <c r="J40" s="354">
        <v>1</v>
      </c>
      <c r="K40" s="354">
        <v>0</v>
      </c>
      <c r="L40" s="354">
        <v>1318</v>
      </c>
      <c r="M40" s="354">
        <v>7</v>
      </c>
      <c r="N40" s="355">
        <v>1400</v>
      </c>
      <c r="O40" s="352">
        <v>1</v>
      </c>
      <c r="P40" s="863"/>
    </row>
    <row r="41" spans="1:16" s="362" customFormat="1" ht="27" customHeight="1">
      <c r="A41" s="1357"/>
      <c r="B41" s="562">
        <v>2015</v>
      </c>
      <c r="C41" s="354">
        <f t="shared" si="7"/>
        <v>1062</v>
      </c>
      <c r="D41" s="354"/>
      <c r="E41" s="354">
        <v>27</v>
      </c>
      <c r="F41" s="354">
        <v>1035</v>
      </c>
      <c r="G41" s="354">
        <f>SUM(I41:L41)</f>
        <v>1062</v>
      </c>
      <c r="H41" s="354">
        <f t="shared" si="5"/>
        <v>0</v>
      </c>
      <c r="I41" s="354">
        <v>7</v>
      </c>
      <c r="J41" s="354">
        <v>0</v>
      </c>
      <c r="K41" s="354">
        <v>0</v>
      </c>
      <c r="L41" s="354">
        <v>1055</v>
      </c>
      <c r="M41" s="354">
        <v>7</v>
      </c>
      <c r="N41" s="355">
        <v>2200</v>
      </c>
      <c r="O41" s="353" t="s">
        <v>444</v>
      </c>
      <c r="P41" s="863"/>
    </row>
    <row r="42" spans="1:16" s="362" customFormat="1" ht="27" customHeight="1">
      <c r="A42" s="1356" t="s">
        <v>659</v>
      </c>
      <c r="B42" s="562">
        <v>2016</v>
      </c>
      <c r="C42" s="354">
        <v>775</v>
      </c>
      <c r="D42" s="354">
        <v>7</v>
      </c>
      <c r="E42" s="354">
        <v>10</v>
      </c>
      <c r="F42" s="354">
        <v>758</v>
      </c>
      <c r="G42" s="354">
        <v>775</v>
      </c>
      <c r="H42" s="354">
        <f t="shared" si="5"/>
        <v>0</v>
      </c>
      <c r="I42" s="354">
        <v>8</v>
      </c>
      <c r="J42" s="354"/>
      <c r="K42" s="354"/>
      <c r="L42" s="354">
        <v>767</v>
      </c>
      <c r="M42" s="354">
        <v>11</v>
      </c>
      <c r="N42" s="355">
        <v>5760</v>
      </c>
      <c r="O42" s="352"/>
      <c r="P42" s="863"/>
    </row>
    <row r="43" spans="1:16" s="362" customFormat="1" ht="27" customHeight="1">
      <c r="A43" s="1357"/>
      <c r="B43" s="562">
        <v>2015</v>
      </c>
      <c r="C43" s="354">
        <f t="shared" si="7"/>
        <v>995</v>
      </c>
      <c r="D43" s="354">
        <v>12</v>
      </c>
      <c r="E43" s="354">
        <v>9</v>
      </c>
      <c r="F43" s="354">
        <v>974</v>
      </c>
      <c r="G43" s="354">
        <f>SUM(I43:L43)</f>
        <v>995</v>
      </c>
      <c r="H43" s="354">
        <f t="shared" si="5"/>
        <v>0</v>
      </c>
      <c r="I43" s="354">
        <v>1</v>
      </c>
      <c r="J43" s="354">
        <v>0</v>
      </c>
      <c r="K43" s="354">
        <v>0</v>
      </c>
      <c r="L43" s="354">
        <v>994</v>
      </c>
      <c r="M43" s="354">
        <v>1</v>
      </c>
      <c r="N43" s="355">
        <v>60</v>
      </c>
      <c r="O43" s="353" t="s">
        <v>444</v>
      </c>
      <c r="P43" s="863"/>
    </row>
    <row r="44" spans="1:16" s="362" customFormat="1" ht="27" customHeight="1">
      <c r="A44" s="1356" t="s">
        <v>660</v>
      </c>
      <c r="B44" s="562">
        <v>2016</v>
      </c>
      <c r="C44" s="354">
        <v>1654</v>
      </c>
      <c r="D44" s="354">
        <v>10</v>
      </c>
      <c r="E44" s="354">
        <v>4</v>
      </c>
      <c r="F44" s="354">
        <v>1640</v>
      </c>
      <c r="G44" s="354">
        <v>1654</v>
      </c>
      <c r="H44" s="354">
        <f t="shared" si="5"/>
        <v>0</v>
      </c>
      <c r="I44" s="354">
        <v>1</v>
      </c>
      <c r="J44" s="354"/>
      <c r="K44" s="354"/>
      <c r="L44" s="354">
        <v>1653</v>
      </c>
      <c r="M44" s="354">
        <v>2</v>
      </c>
      <c r="N44" s="355">
        <v>1200</v>
      </c>
      <c r="O44" s="352"/>
      <c r="P44" s="863"/>
    </row>
    <row r="45" spans="1:16" s="362" customFormat="1" ht="27" customHeight="1">
      <c r="A45" s="1357"/>
      <c r="B45" s="562">
        <v>2015</v>
      </c>
      <c r="C45" s="354">
        <f t="shared" si="7"/>
        <v>593</v>
      </c>
      <c r="D45" s="354">
        <v>24</v>
      </c>
      <c r="E45" s="354">
        <v>7</v>
      </c>
      <c r="F45" s="354">
        <v>562</v>
      </c>
      <c r="G45" s="354">
        <f>SUM(I45:L45)</f>
        <v>593</v>
      </c>
      <c r="H45" s="354">
        <f t="shared" si="5"/>
        <v>0</v>
      </c>
      <c r="I45" s="354">
        <v>6</v>
      </c>
      <c r="J45" s="354">
        <v>0</v>
      </c>
      <c r="K45" s="354">
        <v>0</v>
      </c>
      <c r="L45" s="354">
        <v>587</v>
      </c>
      <c r="M45" s="354">
        <v>9</v>
      </c>
      <c r="N45" s="355">
        <v>5400</v>
      </c>
      <c r="O45" s="353" t="s">
        <v>444</v>
      </c>
      <c r="P45" s="863"/>
    </row>
    <row r="46" spans="1:16" s="362" customFormat="1" ht="27" customHeight="1">
      <c r="A46" s="1356" t="s">
        <v>661</v>
      </c>
      <c r="B46" s="562">
        <v>2016</v>
      </c>
      <c r="C46" s="354">
        <v>2394</v>
      </c>
      <c r="D46" s="354"/>
      <c r="E46" s="354">
        <v>1</v>
      </c>
      <c r="F46" s="354">
        <v>2393</v>
      </c>
      <c r="G46" s="354">
        <v>2394</v>
      </c>
      <c r="H46" s="354">
        <f t="shared" si="5"/>
        <v>0</v>
      </c>
      <c r="I46" s="354">
        <v>19</v>
      </c>
      <c r="J46" s="354">
        <v>0</v>
      </c>
      <c r="K46" s="354">
        <v>0</v>
      </c>
      <c r="L46" s="354">
        <v>2375</v>
      </c>
      <c r="M46" s="354">
        <v>21</v>
      </c>
      <c r="N46" s="355">
        <v>11000</v>
      </c>
      <c r="O46" s="352">
        <v>0</v>
      </c>
      <c r="P46" s="863"/>
    </row>
    <row r="47" spans="1:16" s="362" customFormat="1" ht="27" customHeight="1">
      <c r="A47" s="1357"/>
      <c r="B47" s="562">
        <v>2015</v>
      </c>
      <c r="C47" s="354">
        <f t="shared" si="7"/>
        <v>1687</v>
      </c>
      <c r="D47" s="354"/>
      <c r="E47" s="354">
        <v>1</v>
      </c>
      <c r="F47" s="354">
        <v>1686</v>
      </c>
      <c r="G47" s="354">
        <f>SUM(I47:L47)</f>
        <v>1687</v>
      </c>
      <c r="H47" s="354">
        <f t="shared" si="5"/>
        <v>0</v>
      </c>
      <c r="I47" s="354">
        <v>18</v>
      </c>
      <c r="J47" s="354">
        <v>0</v>
      </c>
      <c r="K47" s="354">
        <v>0</v>
      </c>
      <c r="L47" s="354">
        <v>1669</v>
      </c>
      <c r="M47" s="354">
        <v>22</v>
      </c>
      <c r="N47" s="355">
        <v>8000</v>
      </c>
      <c r="O47" s="353" t="s">
        <v>444</v>
      </c>
      <c r="P47" s="863"/>
    </row>
    <row r="48" spans="1:16" s="362" customFormat="1" ht="27" customHeight="1">
      <c r="A48" s="1356" t="s">
        <v>662</v>
      </c>
      <c r="B48" s="562">
        <v>2016</v>
      </c>
      <c r="C48" s="354">
        <v>4206</v>
      </c>
      <c r="D48" s="354">
        <v>0</v>
      </c>
      <c r="E48" s="354">
        <v>1</v>
      </c>
      <c r="F48" s="354">
        <v>4205</v>
      </c>
      <c r="G48" s="354">
        <v>4206</v>
      </c>
      <c r="H48" s="354">
        <f t="shared" si="5"/>
        <v>0</v>
      </c>
      <c r="I48" s="354">
        <v>37</v>
      </c>
      <c r="J48" s="354">
        <v>0</v>
      </c>
      <c r="K48" s="354">
        <v>0</v>
      </c>
      <c r="L48" s="354">
        <v>4169</v>
      </c>
      <c r="M48" s="354">
        <v>37</v>
      </c>
      <c r="N48" s="355">
        <v>12060</v>
      </c>
      <c r="O48" s="352">
        <v>5</v>
      </c>
      <c r="P48" s="863"/>
    </row>
    <row r="49" spans="1:16" s="362" customFormat="1" ht="27" customHeight="1">
      <c r="A49" s="1357"/>
      <c r="B49" s="562">
        <v>2015</v>
      </c>
      <c r="C49" s="354">
        <f t="shared" si="7"/>
        <v>2770</v>
      </c>
      <c r="D49" s="354"/>
      <c r="E49" s="354">
        <v>4</v>
      </c>
      <c r="F49" s="354">
        <v>2766</v>
      </c>
      <c r="G49" s="354">
        <f>SUM(I49:L49)</f>
        <v>2770</v>
      </c>
      <c r="H49" s="354">
        <f t="shared" si="5"/>
        <v>0</v>
      </c>
      <c r="I49" s="354">
        <v>8</v>
      </c>
      <c r="J49" s="354">
        <v>0</v>
      </c>
      <c r="K49" s="354">
        <v>0</v>
      </c>
      <c r="L49" s="354">
        <v>2762</v>
      </c>
      <c r="M49" s="354">
        <v>8</v>
      </c>
      <c r="N49" s="355">
        <v>1640</v>
      </c>
      <c r="O49" s="353" t="s">
        <v>444</v>
      </c>
      <c r="P49" s="863"/>
    </row>
    <row r="50" spans="1:16" s="362" customFormat="1" ht="27" customHeight="1">
      <c r="A50" s="1356" t="s">
        <v>663</v>
      </c>
      <c r="B50" s="562">
        <v>2016</v>
      </c>
      <c r="C50" s="354">
        <f t="shared" si="7"/>
        <v>2113</v>
      </c>
      <c r="D50" s="354"/>
      <c r="E50" s="354">
        <v>7</v>
      </c>
      <c r="F50" s="354">
        <v>2106</v>
      </c>
      <c r="G50" s="354">
        <f>SUM(I50:L50)</f>
        <v>2113</v>
      </c>
      <c r="H50" s="354">
        <f t="shared" si="5"/>
        <v>0</v>
      </c>
      <c r="I50" s="354">
        <v>20</v>
      </c>
      <c r="J50" s="354">
        <v>1</v>
      </c>
      <c r="K50" s="354"/>
      <c r="L50" s="354">
        <v>2092</v>
      </c>
      <c r="M50" s="354">
        <v>21</v>
      </c>
      <c r="N50" s="355">
        <v>14800</v>
      </c>
      <c r="O50" s="352"/>
      <c r="P50" s="863"/>
    </row>
    <row r="51" spans="1:16" s="362" customFormat="1" ht="27" customHeight="1">
      <c r="A51" s="1357"/>
      <c r="B51" s="562">
        <v>2015</v>
      </c>
      <c r="C51" s="354">
        <f t="shared" si="7"/>
        <v>1797</v>
      </c>
      <c r="D51" s="354"/>
      <c r="E51" s="354"/>
      <c r="F51" s="354">
        <v>1797</v>
      </c>
      <c r="G51" s="354">
        <f>SUM(I51:L51)</f>
        <v>1797</v>
      </c>
      <c r="H51" s="354">
        <f t="shared" si="5"/>
        <v>0</v>
      </c>
      <c r="I51" s="354">
        <v>27</v>
      </c>
      <c r="J51" s="354">
        <v>0</v>
      </c>
      <c r="K51" s="354">
        <v>0</v>
      </c>
      <c r="L51" s="354">
        <v>1770</v>
      </c>
      <c r="M51" s="354">
        <v>30</v>
      </c>
      <c r="N51" s="355">
        <v>26400</v>
      </c>
      <c r="O51" s="353" t="s">
        <v>444</v>
      </c>
      <c r="P51" s="863"/>
    </row>
    <row r="52" spans="1:16" s="362" customFormat="1" ht="27" customHeight="1">
      <c r="A52" s="1356" t="s">
        <v>664</v>
      </c>
      <c r="B52" s="562">
        <v>2016</v>
      </c>
      <c r="C52" s="354">
        <v>6553</v>
      </c>
      <c r="D52" s="354">
        <v>0</v>
      </c>
      <c r="E52" s="354">
        <v>0</v>
      </c>
      <c r="F52" s="354">
        <v>6553</v>
      </c>
      <c r="G52" s="354">
        <v>6553</v>
      </c>
      <c r="H52" s="354">
        <f t="shared" si="5"/>
        <v>0</v>
      </c>
      <c r="I52" s="340">
        <v>78</v>
      </c>
      <c r="J52" s="302">
        <v>2</v>
      </c>
      <c r="K52" s="302">
        <v>0</v>
      </c>
      <c r="L52" s="354">
        <v>6473</v>
      </c>
      <c r="M52" s="354">
        <v>106</v>
      </c>
      <c r="N52" s="355">
        <v>91400</v>
      </c>
      <c r="O52" s="352">
        <v>3</v>
      </c>
      <c r="P52" s="863"/>
    </row>
    <row r="53" spans="1:16" s="362" customFormat="1" ht="27" customHeight="1">
      <c r="A53" s="1357"/>
      <c r="B53" s="562">
        <v>2015</v>
      </c>
      <c r="C53" s="354">
        <f t="shared" si="7"/>
        <v>5744</v>
      </c>
      <c r="D53" s="354"/>
      <c r="E53" s="354">
        <v>13</v>
      </c>
      <c r="F53" s="354">
        <v>5731</v>
      </c>
      <c r="G53" s="354">
        <f>SUM(I53:L53)</f>
        <v>5744</v>
      </c>
      <c r="H53" s="354">
        <f t="shared" si="5"/>
        <v>0</v>
      </c>
      <c r="I53" s="354">
        <v>55</v>
      </c>
      <c r="J53" s="354">
        <v>10</v>
      </c>
      <c r="K53" s="354">
        <v>0</v>
      </c>
      <c r="L53" s="354">
        <v>5679</v>
      </c>
      <c r="M53" s="354">
        <v>87</v>
      </c>
      <c r="N53" s="355">
        <v>80800</v>
      </c>
      <c r="O53" s="353" t="s">
        <v>444</v>
      </c>
      <c r="P53" s="863"/>
    </row>
    <row r="54" spans="1:16" s="362" customFormat="1" ht="27" customHeight="1">
      <c r="A54" s="1356" t="s">
        <v>665</v>
      </c>
      <c r="B54" s="562">
        <v>2016</v>
      </c>
      <c r="C54" s="354">
        <v>1915</v>
      </c>
      <c r="D54" s="354"/>
      <c r="E54" s="354">
        <v>110</v>
      </c>
      <c r="F54" s="354">
        <v>1805</v>
      </c>
      <c r="G54" s="354">
        <v>1915</v>
      </c>
      <c r="H54" s="354">
        <f t="shared" si="5"/>
        <v>0</v>
      </c>
      <c r="I54" s="354">
        <v>16</v>
      </c>
      <c r="J54" s="354"/>
      <c r="K54" s="354"/>
      <c r="L54" s="354">
        <v>1899</v>
      </c>
      <c r="M54" s="354">
        <v>27</v>
      </c>
      <c r="N54" s="355">
        <v>22800</v>
      </c>
      <c r="O54" s="352"/>
      <c r="P54" s="863"/>
    </row>
    <row r="55" spans="1:16" s="362" customFormat="1" ht="27" customHeight="1">
      <c r="A55" s="1357"/>
      <c r="B55" s="562">
        <v>2015</v>
      </c>
      <c r="C55" s="354">
        <f t="shared" si="7"/>
        <v>1254</v>
      </c>
      <c r="D55" s="354"/>
      <c r="E55" s="354">
        <v>80</v>
      </c>
      <c r="F55" s="354">
        <v>1174</v>
      </c>
      <c r="G55" s="354">
        <f>SUM(I55:L55)</f>
        <v>1254</v>
      </c>
      <c r="H55" s="354">
        <f t="shared" si="5"/>
        <v>0</v>
      </c>
      <c r="I55" s="354">
        <v>20</v>
      </c>
      <c r="J55" s="354">
        <v>0</v>
      </c>
      <c r="K55" s="354">
        <v>0</v>
      </c>
      <c r="L55" s="354">
        <v>1234</v>
      </c>
      <c r="M55" s="354">
        <v>30</v>
      </c>
      <c r="N55" s="355">
        <v>18180</v>
      </c>
      <c r="O55" s="353" t="s">
        <v>444</v>
      </c>
      <c r="P55" s="863"/>
    </row>
    <row r="56" spans="1:16" s="362" customFormat="1" ht="27" customHeight="1">
      <c r="A56" s="1356" t="s">
        <v>666</v>
      </c>
      <c r="B56" s="562">
        <v>2016</v>
      </c>
      <c r="C56" s="354">
        <f>SUM(D56:F56)</f>
        <v>654</v>
      </c>
      <c r="D56" s="351">
        <v>0</v>
      </c>
      <c r="E56" s="351">
        <v>3</v>
      </c>
      <c r="F56" s="351">
        <v>651</v>
      </c>
      <c r="G56" s="354">
        <f>SUM(I56:L56)</f>
        <v>654</v>
      </c>
      <c r="H56" s="354">
        <f t="shared" si="5"/>
        <v>0</v>
      </c>
      <c r="I56" s="351">
        <v>6</v>
      </c>
      <c r="J56" s="351">
        <v>0</v>
      </c>
      <c r="K56" s="351">
        <v>0</v>
      </c>
      <c r="L56" s="351">
        <v>648</v>
      </c>
      <c r="M56" s="354"/>
      <c r="N56" s="351">
        <v>1</v>
      </c>
      <c r="O56" s="338">
        <v>1</v>
      </c>
      <c r="P56" s="863"/>
    </row>
    <row r="57" spans="1:16" s="362" customFormat="1" ht="27" customHeight="1">
      <c r="A57" s="1357"/>
      <c r="B57" s="562">
        <v>2015</v>
      </c>
      <c r="C57" s="354">
        <f t="shared" si="7"/>
        <v>538</v>
      </c>
      <c r="D57" s="354"/>
      <c r="E57" s="354">
        <v>2</v>
      </c>
      <c r="F57" s="354">
        <v>536</v>
      </c>
      <c r="G57" s="354">
        <f>SUM(I57:L57)</f>
        <v>538</v>
      </c>
      <c r="H57" s="354">
        <f t="shared" si="5"/>
        <v>0</v>
      </c>
      <c r="I57" s="354">
        <v>8</v>
      </c>
      <c r="J57" s="354">
        <v>0</v>
      </c>
      <c r="K57" s="354">
        <v>0</v>
      </c>
      <c r="L57" s="354">
        <v>530</v>
      </c>
      <c r="M57" s="354">
        <v>8</v>
      </c>
      <c r="N57" s="355">
        <v>4200</v>
      </c>
      <c r="O57" s="353" t="s">
        <v>444</v>
      </c>
      <c r="P57" s="863"/>
    </row>
    <row r="58" spans="1:16" ht="30" customHeight="1">
      <c r="A58" s="872"/>
      <c r="B58" s="872"/>
      <c r="C58" s="560">
        <f>C56+C54+C52+C50+C48+C46+C44+C42+C40+C38+C36+C34+C32+C30+C28+C26+C24+C22+C20+C18+C16+C14+C12+C10+C8</f>
        <v>52557</v>
      </c>
      <c r="D58" s="560"/>
      <c r="E58" s="560"/>
      <c r="F58" s="560"/>
      <c r="G58" s="560"/>
      <c r="H58" s="560"/>
      <c r="I58" s="560"/>
      <c r="J58" s="560"/>
      <c r="K58" s="560"/>
      <c r="L58" s="560"/>
      <c r="M58" s="560"/>
      <c r="N58" s="560"/>
      <c r="O58" s="560"/>
    </row>
    <row r="59" spans="1:16" ht="30" customHeight="1">
      <c r="A59" s="872"/>
      <c r="B59" s="872"/>
      <c r="C59" s="560"/>
      <c r="D59" s="560"/>
      <c r="E59" s="560"/>
      <c r="F59" s="560"/>
      <c r="G59" s="560"/>
      <c r="H59" s="560"/>
      <c r="I59" s="560"/>
      <c r="J59" s="560"/>
      <c r="K59" s="560"/>
      <c r="L59" s="560"/>
      <c r="M59" s="560"/>
      <c r="O59" s="560"/>
    </row>
    <row r="60" spans="1:16" ht="30.75" customHeight="1">
      <c r="A60" s="872"/>
      <c r="B60" s="872"/>
      <c r="C60" s="560"/>
      <c r="D60" s="560"/>
      <c r="E60" s="560"/>
      <c r="F60" s="560"/>
      <c r="G60" s="560"/>
      <c r="H60" s="560"/>
      <c r="I60" s="560"/>
      <c r="J60" s="560"/>
      <c r="K60" s="560"/>
      <c r="L60" s="560"/>
      <c r="M60" s="560"/>
      <c r="O60" s="560"/>
    </row>
    <row r="61" spans="1:16" ht="30" customHeight="1">
      <c r="A61" s="872"/>
      <c r="B61" s="872"/>
      <c r="C61" s="560"/>
      <c r="D61" s="560"/>
      <c r="E61" s="560"/>
      <c r="F61" s="560"/>
      <c r="G61" s="560"/>
      <c r="H61" s="560"/>
      <c r="I61" s="560"/>
      <c r="J61" s="560"/>
      <c r="K61" s="560"/>
      <c r="L61" s="560"/>
      <c r="M61" s="560"/>
      <c r="O61" s="560"/>
    </row>
    <row r="62" spans="1:16" ht="30" customHeight="1">
      <c r="A62" s="872"/>
      <c r="B62" s="872"/>
      <c r="C62" s="872"/>
      <c r="D62" s="872"/>
      <c r="E62" s="872"/>
      <c r="F62" s="872"/>
      <c r="G62" s="872"/>
      <c r="H62" s="872"/>
      <c r="I62" s="872"/>
      <c r="J62" s="872"/>
      <c r="K62" s="872"/>
      <c r="L62" s="872"/>
      <c r="M62" s="872"/>
      <c r="O62" s="872"/>
    </row>
    <row r="63" spans="1:16" ht="30" customHeight="1">
      <c r="A63" s="872"/>
      <c r="B63" s="872"/>
      <c r="C63" s="872"/>
      <c r="D63" s="872"/>
      <c r="E63" s="872"/>
      <c r="F63" s="872"/>
      <c r="G63" s="872"/>
      <c r="H63" s="872"/>
      <c r="I63" s="872"/>
      <c r="J63" s="872"/>
      <c r="K63" s="872"/>
      <c r="L63" s="872"/>
      <c r="M63" s="872"/>
      <c r="O63" s="872"/>
    </row>
    <row r="64" spans="1:16" ht="30" customHeight="1">
      <c r="A64" s="872"/>
      <c r="B64" s="872"/>
      <c r="C64" s="872"/>
      <c r="D64" s="872"/>
      <c r="E64" s="872"/>
      <c r="F64" s="872"/>
      <c r="G64" s="872"/>
      <c r="H64" s="872"/>
      <c r="I64" s="872"/>
      <c r="J64" s="872"/>
      <c r="K64" s="872"/>
      <c r="L64" s="872"/>
      <c r="M64" s="872"/>
      <c r="O64" s="872"/>
    </row>
    <row r="65" spans="1:15" ht="30" customHeight="1">
      <c r="A65" s="872"/>
      <c r="B65" s="872"/>
      <c r="C65" s="872"/>
      <c r="D65" s="872"/>
      <c r="E65" s="872"/>
      <c r="F65" s="872"/>
      <c r="G65" s="872"/>
      <c r="H65" s="872"/>
      <c r="I65" s="872"/>
      <c r="J65" s="872"/>
      <c r="K65" s="872"/>
      <c r="L65" s="872"/>
      <c r="M65" s="872"/>
      <c r="O65" s="872"/>
    </row>
    <row r="66" spans="1:15" ht="30" customHeight="1">
      <c r="A66" s="872"/>
      <c r="B66" s="872"/>
      <c r="C66" s="872"/>
      <c r="D66" s="872"/>
      <c r="E66" s="872"/>
      <c r="F66" s="872"/>
      <c r="G66" s="872"/>
      <c r="H66" s="872"/>
      <c r="I66" s="872"/>
      <c r="J66" s="872"/>
      <c r="K66" s="872"/>
      <c r="L66" s="872"/>
      <c r="M66" s="872"/>
      <c r="O66" s="872"/>
    </row>
    <row r="67" spans="1:15" ht="30" customHeight="1">
      <c r="A67" s="872"/>
      <c r="B67" s="872"/>
      <c r="C67" s="872"/>
      <c r="D67" s="872"/>
      <c r="E67" s="872"/>
      <c r="F67" s="872"/>
      <c r="G67" s="872"/>
      <c r="H67" s="872"/>
      <c r="I67" s="872"/>
      <c r="J67" s="872"/>
      <c r="K67" s="872"/>
      <c r="L67" s="872"/>
      <c r="M67" s="872"/>
      <c r="O67" s="872"/>
    </row>
    <row r="68" spans="1:15" ht="30" customHeight="1">
      <c r="A68" s="872"/>
      <c r="B68" s="872"/>
      <c r="C68" s="872"/>
      <c r="D68" s="872"/>
      <c r="E68" s="872"/>
      <c r="F68" s="872"/>
      <c r="G68" s="872"/>
      <c r="H68" s="872"/>
      <c r="I68" s="872"/>
      <c r="J68" s="872"/>
      <c r="K68" s="872"/>
      <c r="L68" s="872"/>
      <c r="M68" s="872"/>
      <c r="O68" s="872"/>
    </row>
    <row r="69" spans="1:15" ht="30" customHeight="1">
      <c r="A69" s="872"/>
      <c r="B69" s="872"/>
      <c r="C69" s="872"/>
      <c r="D69" s="872"/>
      <c r="E69" s="872"/>
      <c r="F69" s="872"/>
      <c r="G69" s="872"/>
      <c r="H69" s="872"/>
      <c r="I69" s="872"/>
      <c r="J69" s="872"/>
      <c r="K69" s="872"/>
      <c r="L69" s="872"/>
      <c r="M69" s="872"/>
      <c r="O69" s="872"/>
    </row>
    <row r="70" spans="1:15" ht="30" customHeight="1">
      <c r="A70" s="872"/>
      <c r="B70" s="872"/>
      <c r="C70" s="872"/>
      <c r="D70" s="872"/>
      <c r="E70" s="872"/>
      <c r="F70" s="872"/>
      <c r="G70" s="872"/>
      <c r="H70" s="872"/>
      <c r="I70" s="872"/>
      <c r="J70" s="872"/>
      <c r="K70" s="872"/>
      <c r="L70" s="872"/>
      <c r="M70" s="872"/>
      <c r="O70" s="872"/>
    </row>
    <row r="71" spans="1:15" ht="30" customHeight="1">
      <c r="A71" s="872"/>
      <c r="B71" s="872"/>
      <c r="C71" s="872"/>
      <c r="D71" s="872"/>
      <c r="E71" s="872"/>
      <c r="F71" s="872"/>
      <c r="G71" s="872"/>
      <c r="H71" s="872"/>
      <c r="I71" s="872"/>
      <c r="J71" s="872"/>
      <c r="K71" s="872"/>
      <c r="L71" s="872"/>
      <c r="M71" s="872"/>
      <c r="O71" s="872"/>
    </row>
    <row r="72" spans="1:15" ht="30" customHeight="1">
      <c r="A72" s="872"/>
      <c r="B72" s="872"/>
      <c r="C72" s="872"/>
      <c r="D72" s="872"/>
      <c r="E72" s="872"/>
      <c r="F72" s="872"/>
      <c r="G72" s="872"/>
      <c r="H72" s="872"/>
      <c r="I72" s="872"/>
      <c r="J72" s="872"/>
      <c r="K72" s="872"/>
      <c r="L72" s="872"/>
      <c r="M72" s="872"/>
      <c r="O72" s="872"/>
    </row>
    <row r="73" spans="1:15" ht="30" customHeight="1">
      <c r="A73" s="872"/>
      <c r="B73" s="872"/>
      <c r="C73" s="872"/>
      <c r="D73" s="872"/>
      <c r="E73" s="872"/>
      <c r="F73" s="872"/>
      <c r="G73" s="872"/>
      <c r="H73" s="872"/>
      <c r="I73" s="872"/>
      <c r="J73" s="872"/>
      <c r="K73" s="872"/>
      <c r="L73" s="872"/>
      <c r="M73" s="872"/>
      <c r="O73" s="872"/>
    </row>
    <row r="74" spans="1:15" ht="30" customHeight="1">
      <c r="A74" s="872"/>
      <c r="B74" s="872"/>
      <c r="C74" s="872"/>
      <c r="D74" s="872"/>
      <c r="E74" s="872"/>
      <c r="F74" s="872"/>
      <c r="G74" s="872"/>
      <c r="H74" s="872"/>
      <c r="I74" s="872"/>
      <c r="J74" s="872"/>
      <c r="K74" s="872"/>
      <c r="L74" s="872"/>
      <c r="M74" s="872"/>
      <c r="O74" s="872"/>
    </row>
    <row r="75" spans="1:15" ht="26.25" customHeight="1">
      <c r="A75" s="872"/>
      <c r="B75" s="872"/>
      <c r="C75" s="872"/>
      <c r="D75" s="872"/>
      <c r="E75" s="872"/>
      <c r="F75" s="872"/>
      <c r="G75" s="872"/>
      <c r="H75" s="872"/>
      <c r="I75" s="872"/>
      <c r="J75" s="872"/>
      <c r="K75" s="872"/>
      <c r="L75" s="872"/>
      <c r="M75" s="872"/>
      <c r="O75" s="872"/>
    </row>
    <row r="76" spans="1:15" ht="26.25" customHeight="1">
      <c r="A76" s="872"/>
      <c r="B76" s="872"/>
      <c r="C76" s="872"/>
      <c r="D76" s="872"/>
      <c r="E76" s="872"/>
      <c r="F76" s="872"/>
      <c r="G76" s="872"/>
      <c r="H76" s="872"/>
      <c r="I76" s="872"/>
      <c r="J76" s="872"/>
      <c r="K76" s="872"/>
      <c r="L76" s="872"/>
      <c r="M76" s="872"/>
      <c r="O76" s="872"/>
    </row>
    <row r="77" spans="1:15" ht="26.25" customHeight="1">
      <c r="A77" s="872"/>
      <c r="B77" s="872"/>
      <c r="C77" s="872"/>
      <c r="D77" s="872"/>
      <c r="E77" s="872"/>
      <c r="F77" s="872"/>
      <c r="G77" s="872"/>
      <c r="H77" s="872"/>
      <c r="I77" s="872"/>
      <c r="J77" s="872"/>
      <c r="K77" s="872"/>
      <c r="L77" s="872"/>
      <c r="M77" s="872"/>
      <c r="O77" s="872"/>
    </row>
    <row r="78" spans="1:15" ht="26.25" customHeight="1">
      <c r="A78" s="872"/>
      <c r="B78" s="872"/>
      <c r="C78" s="872"/>
      <c r="D78" s="872"/>
      <c r="E78" s="872"/>
      <c r="F78" s="872"/>
      <c r="G78" s="872"/>
      <c r="H78" s="872"/>
      <c r="I78" s="872"/>
      <c r="J78" s="872"/>
      <c r="K78" s="872"/>
      <c r="L78" s="872"/>
      <c r="M78" s="872"/>
      <c r="O78" s="872"/>
    </row>
    <row r="79" spans="1:15" ht="26.25" customHeight="1">
      <c r="A79" s="872"/>
      <c r="B79" s="872"/>
      <c r="C79" s="872"/>
      <c r="D79" s="872"/>
      <c r="E79" s="872"/>
      <c r="F79" s="872"/>
      <c r="G79" s="872"/>
      <c r="H79" s="872"/>
      <c r="I79" s="872"/>
      <c r="J79" s="872"/>
      <c r="K79" s="872"/>
      <c r="L79" s="872"/>
      <c r="M79" s="872"/>
      <c r="O79" s="872"/>
    </row>
    <row r="80" spans="1:15" ht="26.25" customHeight="1">
      <c r="A80" s="872"/>
      <c r="B80" s="872"/>
      <c r="C80" s="872"/>
      <c r="D80" s="872"/>
      <c r="E80" s="872"/>
      <c r="F80" s="872"/>
      <c r="G80" s="872"/>
      <c r="H80" s="872"/>
      <c r="I80" s="872"/>
      <c r="J80" s="872"/>
      <c r="K80" s="872"/>
      <c r="L80" s="872"/>
      <c r="M80" s="872"/>
      <c r="O80" s="872"/>
    </row>
    <row r="81" spans="1:15" ht="26.25" customHeight="1">
      <c r="A81" s="872"/>
      <c r="B81" s="872"/>
      <c r="C81" s="872"/>
      <c r="D81" s="872"/>
      <c r="E81" s="872"/>
      <c r="F81" s="872"/>
      <c r="G81" s="872"/>
      <c r="H81" s="872"/>
      <c r="I81" s="872"/>
      <c r="J81" s="872"/>
      <c r="K81" s="872"/>
      <c r="L81" s="872"/>
      <c r="M81" s="872"/>
      <c r="O81" s="872"/>
    </row>
    <row r="82" spans="1:15" ht="26.25" customHeight="1">
      <c r="A82" s="872"/>
      <c r="B82" s="872"/>
      <c r="C82" s="872"/>
      <c r="D82" s="872"/>
      <c r="E82" s="872"/>
      <c r="F82" s="872"/>
      <c r="G82" s="872"/>
      <c r="H82" s="872"/>
      <c r="I82" s="872"/>
      <c r="J82" s="872"/>
      <c r="K82" s="872"/>
      <c r="L82" s="872"/>
      <c r="M82" s="872"/>
      <c r="O82" s="872"/>
    </row>
    <row r="83" spans="1:15" ht="26.25" customHeight="1">
      <c r="A83" s="872"/>
      <c r="B83" s="872"/>
      <c r="C83" s="872"/>
      <c r="D83" s="872"/>
      <c r="E83" s="872"/>
      <c r="F83" s="872"/>
      <c r="G83" s="872"/>
      <c r="H83" s="872"/>
      <c r="I83" s="872"/>
      <c r="J83" s="872"/>
      <c r="K83" s="872"/>
      <c r="L83" s="872"/>
      <c r="M83" s="872"/>
      <c r="O83" s="872"/>
    </row>
    <row r="84" spans="1:15" ht="26.25" customHeight="1">
      <c r="A84" s="872"/>
      <c r="B84" s="872"/>
      <c r="C84" s="872"/>
      <c r="D84" s="872"/>
      <c r="E84" s="872"/>
      <c r="F84" s="872"/>
      <c r="G84" s="872"/>
      <c r="H84" s="872"/>
      <c r="I84" s="872"/>
      <c r="J84" s="872"/>
      <c r="K84" s="872"/>
      <c r="L84" s="872"/>
      <c r="M84" s="872"/>
      <c r="O84" s="872"/>
    </row>
    <row r="85" spans="1:15" ht="26.25" customHeight="1">
      <c r="A85" s="872"/>
      <c r="B85" s="872"/>
      <c r="C85" s="872"/>
      <c r="D85" s="872"/>
      <c r="E85" s="872"/>
      <c r="F85" s="872"/>
      <c r="G85" s="872"/>
      <c r="H85" s="872"/>
      <c r="I85" s="872"/>
      <c r="J85" s="872"/>
      <c r="K85" s="872"/>
      <c r="L85" s="872"/>
      <c r="M85" s="872"/>
      <c r="O85" s="872"/>
    </row>
    <row r="86" spans="1:15" ht="26.25" customHeight="1">
      <c r="A86" s="872"/>
      <c r="B86" s="872"/>
      <c r="C86" s="872"/>
      <c r="D86" s="872"/>
      <c r="E86" s="872"/>
      <c r="F86" s="872"/>
      <c r="G86" s="872"/>
      <c r="H86" s="872"/>
      <c r="I86" s="872"/>
      <c r="J86" s="872"/>
      <c r="K86" s="872"/>
      <c r="L86" s="872"/>
      <c r="M86" s="872"/>
      <c r="O86" s="872"/>
    </row>
    <row r="87" spans="1:15" ht="26.25" customHeight="1">
      <c r="A87" s="872"/>
      <c r="B87" s="872"/>
      <c r="C87" s="872"/>
      <c r="D87" s="872"/>
      <c r="E87" s="872"/>
      <c r="F87" s="872"/>
      <c r="G87" s="872"/>
      <c r="H87" s="872"/>
      <c r="I87" s="872"/>
      <c r="J87" s="872"/>
      <c r="K87" s="872"/>
      <c r="L87" s="872"/>
      <c r="M87" s="872"/>
      <c r="O87" s="872"/>
    </row>
    <row r="88" spans="1:15" ht="26.25" customHeight="1">
      <c r="A88" s="872"/>
      <c r="B88" s="872"/>
      <c r="C88" s="872"/>
      <c r="D88" s="872"/>
      <c r="E88" s="872"/>
      <c r="F88" s="872"/>
      <c r="G88" s="872"/>
      <c r="H88" s="872"/>
      <c r="I88" s="872"/>
      <c r="J88" s="872"/>
      <c r="K88" s="872"/>
      <c r="L88" s="872"/>
      <c r="M88" s="872"/>
      <c r="O88" s="872"/>
    </row>
    <row r="89" spans="1:15" ht="26.25" customHeight="1">
      <c r="A89" s="872"/>
      <c r="B89" s="872"/>
      <c r="C89" s="872"/>
      <c r="D89" s="872"/>
      <c r="E89" s="872"/>
      <c r="F89" s="872"/>
      <c r="G89" s="872"/>
      <c r="H89" s="872"/>
      <c r="I89" s="872"/>
      <c r="J89" s="872"/>
      <c r="K89" s="872"/>
      <c r="L89" s="872"/>
      <c r="M89" s="872"/>
      <c r="O89" s="872"/>
    </row>
    <row r="90" spans="1:15" ht="26.25" customHeight="1">
      <c r="A90" s="872"/>
      <c r="B90" s="872"/>
      <c r="C90" s="872"/>
      <c r="D90" s="872"/>
      <c r="E90" s="872"/>
      <c r="F90" s="872"/>
      <c r="G90" s="872"/>
      <c r="H90" s="872"/>
      <c r="I90" s="872"/>
      <c r="J90" s="872"/>
      <c r="K90" s="872"/>
      <c r="L90" s="872"/>
      <c r="M90" s="872"/>
      <c r="O90" s="872"/>
    </row>
    <row r="91" spans="1:15" ht="26.25" customHeight="1">
      <c r="A91" s="872"/>
      <c r="B91" s="872"/>
      <c r="C91" s="872"/>
      <c r="D91" s="872"/>
      <c r="E91" s="872"/>
      <c r="F91" s="872"/>
      <c r="G91" s="872"/>
      <c r="H91" s="872"/>
      <c r="I91" s="872"/>
      <c r="J91" s="872"/>
      <c r="K91" s="872"/>
      <c r="L91" s="872"/>
      <c r="M91" s="872"/>
      <c r="O91" s="872"/>
    </row>
    <row r="92" spans="1:15" ht="26.25" customHeight="1">
      <c r="A92" s="872"/>
      <c r="B92" s="872"/>
      <c r="C92" s="872"/>
      <c r="D92" s="872"/>
      <c r="E92" s="872"/>
      <c r="F92" s="872"/>
      <c r="G92" s="872"/>
      <c r="H92" s="872"/>
      <c r="I92" s="872"/>
      <c r="J92" s="872"/>
      <c r="K92" s="872"/>
      <c r="L92" s="872"/>
      <c r="M92" s="872"/>
      <c r="O92" s="872"/>
    </row>
    <row r="93" spans="1:15" ht="26.25" customHeight="1">
      <c r="A93" s="872"/>
      <c r="B93" s="872"/>
      <c r="C93" s="872"/>
      <c r="D93" s="872"/>
      <c r="E93" s="872"/>
      <c r="F93" s="872"/>
      <c r="G93" s="872"/>
      <c r="H93" s="872"/>
      <c r="I93" s="872"/>
      <c r="J93" s="872"/>
      <c r="K93" s="872"/>
      <c r="L93" s="872"/>
      <c r="M93" s="872"/>
      <c r="O93" s="872"/>
    </row>
    <row r="94" spans="1:15" ht="26.25" customHeight="1">
      <c r="A94" s="872"/>
      <c r="B94" s="872"/>
      <c r="C94" s="872"/>
      <c r="D94" s="872"/>
      <c r="E94" s="872"/>
      <c r="F94" s="872"/>
      <c r="G94" s="872"/>
      <c r="H94" s="872"/>
      <c r="I94" s="872"/>
      <c r="J94" s="872"/>
      <c r="K94" s="872"/>
      <c r="L94" s="872"/>
      <c r="M94" s="872"/>
      <c r="O94" s="872"/>
    </row>
    <row r="95" spans="1:15" ht="26.25" customHeight="1">
      <c r="A95" s="872"/>
      <c r="B95" s="872"/>
      <c r="C95" s="872"/>
      <c r="D95" s="872"/>
      <c r="E95" s="872"/>
      <c r="F95" s="872"/>
      <c r="G95" s="872"/>
      <c r="H95" s="872"/>
      <c r="I95" s="872"/>
      <c r="J95" s="872"/>
      <c r="K95" s="872"/>
      <c r="L95" s="872"/>
      <c r="M95" s="872"/>
      <c r="O95" s="872"/>
    </row>
    <row r="96" spans="1:15" ht="26.25" customHeight="1">
      <c r="A96" s="872"/>
      <c r="B96" s="872"/>
      <c r="C96" s="872"/>
      <c r="D96" s="872"/>
      <c r="E96" s="872"/>
      <c r="F96" s="872"/>
      <c r="G96" s="872"/>
      <c r="H96" s="872"/>
      <c r="I96" s="872"/>
      <c r="J96" s="872"/>
      <c r="K96" s="872"/>
      <c r="L96" s="872"/>
      <c r="M96" s="872"/>
      <c r="O96" s="872"/>
    </row>
    <row r="97" spans="1:15" ht="26.25" customHeight="1">
      <c r="A97" s="872"/>
      <c r="B97" s="872"/>
      <c r="C97" s="872"/>
      <c r="D97" s="872"/>
      <c r="E97" s="872"/>
      <c r="F97" s="872"/>
      <c r="G97" s="872"/>
      <c r="H97" s="872"/>
      <c r="I97" s="872"/>
      <c r="J97" s="872"/>
      <c r="K97" s="872"/>
      <c r="L97" s="872"/>
      <c r="M97" s="872"/>
      <c r="O97" s="872"/>
    </row>
    <row r="98" spans="1:15" ht="26.25" customHeight="1">
      <c r="A98" s="872"/>
      <c r="B98" s="872"/>
      <c r="C98" s="872"/>
      <c r="D98" s="872"/>
      <c r="E98" s="872"/>
      <c r="F98" s="872"/>
      <c r="G98" s="872"/>
      <c r="H98" s="872"/>
      <c r="I98" s="872"/>
      <c r="J98" s="872"/>
      <c r="K98" s="872"/>
      <c r="L98" s="872"/>
      <c r="M98" s="872"/>
      <c r="O98" s="872"/>
    </row>
    <row r="99" spans="1:15" ht="26.25" customHeight="1">
      <c r="A99" s="872"/>
      <c r="B99" s="872"/>
      <c r="C99" s="872"/>
      <c r="D99" s="872"/>
      <c r="E99" s="872"/>
      <c r="F99" s="872"/>
      <c r="G99" s="872"/>
      <c r="H99" s="872"/>
      <c r="I99" s="872"/>
      <c r="J99" s="872"/>
      <c r="K99" s="872"/>
      <c r="L99" s="872"/>
      <c r="M99" s="872"/>
      <c r="O99" s="872"/>
    </row>
    <row r="100" spans="1:15" ht="26.25" customHeight="1">
      <c r="A100" s="872"/>
      <c r="B100" s="872"/>
      <c r="C100" s="872"/>
      <c r="D100" s="872"/>
      <c r="E100" s="872"/>
      <c r="F100" s="872"/>
      <c r="G100" s="872"/>
      <c r="H100" s="872"/>
      <c r="I100" s="872"/>
      <c r="J100" s="872"/>
      <c r="K100" s="872"/>
      <c r="L100" s="872"/>
      <c r="M100" s="872"/>
      <c r="O100" s="872"/>
    </row>
    <row r="101" spans="1:15" ht="26.25" customHeight="1">
      <c r="A101" s="872"/>
      <c r="B101" s="872"/>
      <c r="C101" s="872"/>
      <c r="D101" s="872"/>
      <c r="E101" s="872"/>
      <c r="F101" s="872"/>
      <c r="G101" s="872"/>
      <c r="H101" s="872"/>
      <c r="I101" s="872"/>
      <c r="J101" s="872"/>
      <c r="K101" s="872"/>
      <c r="L101" s="872"/>
      <c r="M101" s="872"/>
      <c r="O101" s="872"/>
    </row>
    <row r="102" spans="1:15" ht="26.25" customHeight="1">
      <c r="A102" s="872"/>
      <c r="B102" s="872"/>
      <c r="C102" s="872"/>
      <c r="D102" s="872"/>
      <c r="E102" s="872"/>
      <c r="F102" s="872"/>
      <c r="G102" s="872"/>
      <c r="H102" s="872"/>
      <c r="I102" s="872"/>
      <c r="J102" s="872"/>
      <c r="K102" s="872"/>
      <c r="L102" s="872"/>
      <c r="M102" s="872"/>
      <c r="O102" s="872"/>
    </row>
    <row r="103" spans="1:15" ht="26.25" customHeight="1">
      <c r="A103" s="872"/>
      <c r="B103" s="872"/>
      <c r="C103" s="872"/>
      <c r="D103" s="872"/>
      <c r="E103" s="872"/>
      <c r="F103" s="872"/>
      <c r="G103" s="872"/>
      <c r="H103" s="872"/>
      <c r="I103" s="872"/>
      <c r="J103" s="872"/>
      <c r="K103" s="872"/>
      <c r="L103" s="872"/>
      <c r="M103" s="872"/>
      <c r="O103" s="872"/>
    </row>
    <row r="104" spans="1:15" ht="26.25" customHeight="1">
      <c r="A104" s="872"/>
      <c r="B104" s="872"/>
      <c r="C104" s="872"/>
      <c r="D104" s="872"/>
      <c r="E104" s="872"/>
      <c r="F104" s="872"/>
      <c r="G104" s="872"/>
      <c r="H104" s="872"/>
      <c r="I104" s="872"/>
      <c r="J104" s="872"/>
      <c r="K104" s="872"/>
      <c r="L104" s="872"/>
      <c r="M104" s="872"/>
      <c r="O104" s="872"/>
    </row>
    <row r="105" spans="1:15" ht="26.25" customHeight="1">
      <c r="A105" s="872"/>
      <c r="B105" s="872"/>
      <c r="C105" s="872"/>
      <c r="D105" s="872"/>
      <c r="E105" s="872"/>
      <c r="F105" s="872"/>
      <c r="G105" s="872"/>
      <c r="H105" s="872"/>
      <c r="I105" s="872"/>
      <c r="J105" s="872"/>
      <c r="K105" s="872"/>
      <c r="L105" s="872"/>
      <c r="M105" s="872"/>
      <c r="O105" s="872"/>
    </row>
    <row r="106" spans="1:15" ht="26.25" customHeight="1">
      <c r="A106" s="872"/>
      <c r="B106" s="872"/>
      <c r="C106" s="872"/>
      <c r="D106" s="872"/>
      <c r="E106" s="872"/>
      <c r="F106" s="872"/>
      <c r="G106" s="872"/>
      <c r="H106" s="872"/>
      <c r="I106" s="872"/>
      <c r="J106" s="872"/>
      <c r="K106" s="872"/>
      <c r="L106" s="872"/>
      <c r="M106" s="872"/>
      <c r="O106" s="872"/>
    </row>
    <row r="107" spans="1:15" ht="26.25" customHeight="1">
      <c r="A107" s="872"/>
      <c r="B107" s="872"/>
      <c r="C107" s="872"/>
      <c r="D107" s="872"/>
      <c r="E107" s="872"/>
      <c r="F107" s="872"/>
      <c r="G107" s="872"/>
      <c r="H107" s="872"/>
      <c r="I107" s="872"/>
      <c r="J107" s="872"/>
      <c r="K107" s="872"/>
      <c r="L107" s="872"/>
      <c r="M107" s="872"/>
      <c r="O107" s="872"/>
    </row>
    <row r="108" spans="1:15" ht="26.25" customHeight="1">
      <c r="A108" s="872"/>
      <c r="B108" s="872"/>
      <c r="C108" s="872"/>
      <c r="D108" s="872"/>
      <c r="E108" s="872"/>
      <c r="F108" s="872"/>
      <c r="G108" s="872"/>
      <c r="H108" s="872"/>
      <c r="I108" s="872"/>
      <c r="J108" s="872"/>
      <c r="K108" s="872"/>
      <c r="L108" s="872"/>
      <c r="M108" s="872"/>
      <c r="O108" s="872"/>
    </row>
    <row r="109" spans="1:15" ht="26.25" customHeight="1">
      <c r="A109" s="872"/>
      <c r="B109" s="872"/>
      <c r="C109" s="872"/>
      <c r="D109" s="872"/>
      <c r="E109" s="872"/>
      <c r="F109" s="872"/>
      <c r="G109" s="872"/>
      <c r="H109" s="872"/>
      <c r="I109" s="872"/>
      <c r="J109" s="872"/>
      <c r="K109" s="872"/>
      <c r="L109" s="872"/>
      <c r="M109" s="872"/>
      <c r="O109" s="872"/>
    </row>
    <row r="110" spans="1:15" ht="26.25" customHeight="1">
      <c r="A110" s="872"/>
      <c r="B110" s="872"/>
      <c r="C110" s="872"/>
      <c r="D110" s="872"/>
      <c r="E110" s="872"/>
      <c r="F110" s="872"/>
      <c r="G110" s="872"/>
      <c r="H110" s="872"/>
      <c r="I110" s="872"/>
      <c r="J110" s="872"/>
      <c r="K110" s="872"/>
      <c r="L110" s="872"/>
      <c r="M110" s="872"/>
      <c r="O110" s="872"/>
    </row>
    <row r="111" spans="1:15" ht="26.25" customHeight="1">
      <c r="A111" s="872"/>
      <c r="B111" s="872"/>
      <c r="C111" s="872"/>
      <c r="D111" s="872"/>
      <c r="E111" s="872"/>
      <c r="F111" s="872"/>
      <c r="G111" s="872"/>
      <c r="H111" s="872"/>
      <c r="I111" s="872"/>
      <c r="J111" s="872"/>
      <c r="K111" s="872"/>
      <c r="L111" s="872"/>
      <c r="M111" s="872"/>
      <c r="O111" s="872"/>
    </row>
    <row r="112" spans="1:15" ht="26.25" customHeight="1">
      <c r="A112" s="872"/>
      <c r="B112" s="872"/>
      <c r="C112" s="872"/>
      <c r="D112" s="872"/>
      <c r="E112" s="872"/>
      <c r="F112" s="872"/>
      <c r="G112" s="872"/>
      <c r="H112" s="872"/>
      <c r="I112" s="872"/>
      <c r="J112" s="872"/>
      <c r="K112" s="872"/>
      <c r="L112" s="872"/>
      <c r="M112" s="872"/>
      <c r="O112" s="872"/>
    </row>
    <row r="113" spans="1:15" ht="26.25" customHeight="1">
      <c r="A113" s="872"/>
      <c r="B113" s="872"/>
      <c r="C113" s="872"/>
      <c r="D113" s="872"/>
      <c r="E113" s="872"/>
      <c r="F113" s="872"/>
      <c r="G113" s="872"/>
      <c r="H113" s="872"/>
      <c r="I113" s="872"/>
      <c r="J113" s="872"/>
      <c r="K113" s="872"/>
      <c r="L113" s="872"/>
      <c r="M113" s="872"/>
      <c r="O113" s="872"/>
    </row>
    <row r="114" spans="1:15" ht="26.25" customHeight="1">
      <c r="A114" s="872"/>
      <c r="B114" s="872"/>
      <c r="C114" s="872"/>
      <c r="D114" s="872"/>
      <c r="E114" s="872"/>
      <c r="F114" s="872"/>
      <c r="G114" s="872"/>
      <c r="H114" s="872"/>
      <c r="I114" s="872"/>
      <c r="J114" s="872"/>
      <c r="K114" s="872"/>
      <c r="L114" s="872"/>
      <c r="M114" s="872"/>
      <c r="O114" s="872"/>
    </row>
    <row r="115" spans="1:15" ht="26.25" customHeight="1">
      <c r="A115" s="872"/>
      <c r="B115" s="872"/>
      <c r="C115" s="872"/>
      <c r="D115" s="872"/>
      <c r="E115" s="872"/>
      <c r="F115" s="872"/>
      <c r="G115" s="872"/>
      <c r="H115" s="872"/>
      <c r="I115" s="872"/>
      <c r="J115" s="872"/>
      <c r="K115" s="872"/>
      <c r="L115" s="872"/>
      <c r="M115" s="872"/>
      <c r="O115" s="872"/>
    </row>
    <row r="116" spans="1:15" ht="26.25" customHeight="1">
      <c r="A116" s="872"/>
      <c r="B116" s="872"/>
      <c r="C116" s="872"/>
      <c r="D116" s="872"/>
      <c r="E116" s="872"/>
      <c r="F116" s="872"/>
      <c r="G116" s="872"/>
      <c r="H116" s="872"/>
      <c r="I116" s="872"/>
      <c r="J116" s="872"/>
      <c r="K116" s="872"/>
      <c r="L116" s="872"/>
      <c r="M116" s="872"/>
      <c r="O116" s="872"/>
    </row>
    <row r="117" spans="1:15" ht="26.25" customHeight="1">
      <c r="A117" s="872"/>
      <c r="B117" s="872"/>
      <c r="C117" s="872"/>
      <c r="D117" s="872"/>
      <c r="E117" s="872"/>
      <c r="F117" s="872"/>
      <c r="G117" s="872"/>
      <c r="H117" s="872"/>
      <c r="I117" s="872"/>
      <c r="J117" s="872"/>
      <c r="K117" s="872"/>
      <c r="L117" s="872"/>
      <c r="M117" s="872"/>
      <c r="O117" s="872"/>
    </row>
    <row r="118" spans="1:15" ht="26.25" customHeight="1">
      <c r="A118" s="872"/>
      <c r="B118" s="872"/>
      <c r="C118" s="872"/>
      <c r="D118" s="872"/>
      <c r="E118" s="872"/>
      <c r="F118" s="872"/>
      <c r="G118" s="872"/>
      <c r="H118" s="872"/>
      <c r="I118" s="872"/>
      <c r="J118" s="872"/>
      <c r="K118" s="872"/>
      <c r="L118" s="872"/>
      <c r="M118" s="872"/>
      <c r="O118" s="872"/>
    </row>
    <row r="119" spans="1:15" ht="25.5" customHeight="1">
      <c r="A119" s="872"/>
      <c r="B119" s="872"/>
      <c r="C119" s="872"/>
      <c r="D119" s="872"/>
      <c r="E119" s="872"/>
      <c r="F119" s="872"/>
      <c r="G119" s="872"/>
      <c r="H119" s="872"/>
      <c r="I119" s="872"/>
      <c r="J119" s="872"/>
      <c r="K119" s="872"/>
      <c r="L119" s="872"/>
      <c r="M119" s="872"/>
      <c r="O119" s="872"/>
    </row>
    <row r="120" spans="1:15" ht="25.5" customHeight="1">
      <c r="A120" s="872"/>
      <c r="B120" s="872"/>
      <c r="C120" s="872"/>
      <c r="D120" s="872"/>
      <c r="E120" s="872"/>
      <c r="F120" s="872"/>
      <c r="G120" s="872"/>
      <c r="H120" s="872"/>
      <c r="I120" s="872"/>
      <c r="J120" s="872"/>
      <c r="K120" s="872"/>
      <c r="L120" s="872"/>
      <c r="M120" s="872"/>
      <c r="O120" s="872"/>
    </row>
    <row r="121" spans="1:15" ht="25.5" customHeight="1">
      <c r="A121" s="872"/>
      <c r="B121" s="872"/>
      <c r="C121" s="872"/>
      <c r="D121" s="872"/>
      <c r="E121" s="872"/>
      <c r="F121" s="872"/>
      <c r="G121" s="872"/>
      <c r="H121" s="872"/>
      <c r="I121" s="872"/>
      <c r="J121" s="872"/>
      <c r="K121" s="872"/>
      <c r="L121" s="872"/>
      <c r="M121" s="872"/>
      <c r="O121" s="872"/>
    </row>
    <row r="122" spans="1:15" ht="25.5" customHeight="1">
      <c r="A122" s="872"/>
      <c r="B122" s="872"/>
      <c r="C122" s="872"/>
      <c r="D122" s="872"/>
      <c r="E122" s="872"/>
      <c r="F122" s="872"/>
      <c r="G122" s="872"/>
      <c r="H122" s="872"/>
      <c r="I122" s="872"/>
      <c r="J122" s="872"/>
      <c r="K122" s="872"/>
      <c r="L122" s="872"/>
      <c r="M122" s="872"/>
      <c r="O122" s="872"/>
    </row>
    <row r="123" spans="1:15" ht="25.5" customHeight="1">
      <c r="A123" s="872"/>
      <c r="B123" s="872"/>
      <c r="C123" s="872"/>
      <c r="D123" s="872"/>
      <c r="E123" s="872"/>
      <c r="F123" s="872"/>
      <c r="G123" s="872"/>
      <c r="H123" s="872"/>
      <c r="I123" s="872"/>
      <c r="J123" s="872"/>
      <c r="K123" s="872"/>
      <c r="L123" s="872"/>
      <c r="M123" s="872"/>
      <c r="O123" s="872"/>
    </row>
    <row r="124" spans="1:15" ht="25.5" customHeight="1">
      <c r="A124" s="872"/>
      <c r="B124" s="872"/>
      <c r="C124" s="872"/>
      <c r="D124" s="872"/>
      <c r="E124" s="872"/>
      <c r="F124" s="872"/>
      <c r="G124" s="872"/>
      <c r="H124" s="872"/>
      <c r="I124" s="872"/>
      <c r="J124" s="872"/>
      <c r="K124" s="872"/>
      <c r="L124" s="872"/>
      <c r="M124" s="872"/>
      <c r="O124" s="872"/>
    </row>
    <row r="125" spans="1:15" ht="25.5" customHeight="1">
      <c r="A125" s="872"/>
      <c r="B125" s="872"/>
      <c r="C125" s="872"/>
      <c r="D125" s="872"/>
      <c r="E125" s="872"/>
      <c r="F125" s="872"/>
      <c r="G125" s="872"/>
      <c r="H125" s="872"/>
      <c r="I125" s="872"/>
      <c r="J125" s="872"/>
      <c r="K125" s="872"/>
      <c r="L125" s="872"/>
      <c r="M125" s="872"/>
      <c r="O125" s="872"/>
    </row>
    <row r="126" spans="1:15" ht="25.5" customHeight="1">
      <c r="A126" s="872"/>
      <c r="B126" s="872"/>
      <c r="C126" s="872"/>
      <c r="D126" s="872"/>
      <c r="E126" s="872"/>
      <c r="F126" s="872"/>
      <c r="G126" s="872"/>
      <c r="H126" s="872"/>
      <c r="I126" s="872"/>
      <c r="J126" s="872"/>
      <c r="K126" s="872"/>
      <c r="L126" s="872"/>
      <c r="M126" s="872"/>
      <c r="O126" s="872"/>
    </row>
    <row r="127" spans="1:15" ht="25.5" customHeight="1">
      <c r="A127" s="872"/>
      <c r="B127" s="872"/>
      <c r="C127" s="872"/>
      <c r="D127" s="872"/>
      <c r="E127" s="872"/>
      <c r="F127" s="872"/>
      <c r="G127" s="872"/>
      <c r="H127" s="872"/>
      <c r="I127" s="872"/>
      <c r="J127" s="872"/>
      <c r="K127" s="872"/>
      <c r="L127" s="872"/>
      <c r="M127" s="872"/>
      <c r="O127" s="872"/>
    </row>
    <row r="128" spans="1:15" ht="25.5" customHeight="1">
      <c r="A128" s="872"/>
      <c r="B128" s="872"/>
      <c r="C128" s="872"/>
      <c r="D128" s="872"/>
      <c r="E128" s="872"/>
      <c r="F128" s="872"/>
      <c r="G128" s="872"/>
      <c r="H128" s="872"/>
      <c r="I128" s="872"/>
      <c r="J128" s="872"/>
      <c r="K128" s="872"/>
      <c r="L128" s="872"/>
      <c r="M128" s="872"/>
      <c r="O128" s="872"/>
    </row>
    <row r="129" spans="1:15" ht="25.5" customHeight="1">
      <c r="A129" s="872"/>
      <c r="B129" s="872"/>
      <c r="C129" s="872"/>
      <c r="D129" s="872"/>
      <c r="E129" s="872"/>
      <c r="F129" s="872"/>
      <c r="G129" s="872"/>
      <c r="H129" s="872"/>
      <c r="I129" s="872"/>
      <c r="J129" s="872"/>
      <c r="K129" s="872"/>
      <c r="L129" s="872"/>
      <c r="M129" s="872"/>
      <c r="O129" s="872"/>
    </row>
    <row r="130" spans="1:15" ht="25.5" customHeight="1">
      <c r="A130" s="872"/>
      <c r="B130" s="872"/>
      <c r="C130" s="872"/>
      <c r="D130" s="872"/>
      <c r="E130" s="872"/>
      <c r="F130" s="872"/>
      <c r="G130" s="872"/>
      <c r="H130" s="872"/>
      <c r="I130" s="872"/>
      <c r="J130" s="872"/>
      <c r="K130" s="872"/>
      <c r="L130" s="872"/>
      <c r="M130" s="872"/>
      <c r="O130" s="872"/>
    </row>
    <row r="131" spans="1:15" ht="25.5" customHeight="1">
      <c r="A131" s="872"/>
      <c r="B131" s="872"/>
      <c r="C131" s="872"/>
      <c r="D131" s="872"/>
      <c r="E131" s="872"/>
      <c r="F131" s="872"/>
      <c r="G131" s="872"/>
      <c r="H131" s="872"/>
      <c r="I131" s="872"/>
      <c r="J131" s="872"/>
      <c r="K131" s="872"/>
      <c r="L131" s="872"/>
      <c r="M131" s="872"/>
      <c r="O131" s="872"/>
    </row>
    <row r="132" spans="1:15" ht="25.5" customHeight="1">
      <c r="A132" s="872"/>
      <c r="B132" s="872"/>
      <c r="C132" s="872"/>
      <c r="D132" s="872"/>
      <c r="E132" s="872"/>
      <c r="F132" s="872"/>
      <c r="G132" s="872"/>
      <c r="H132" s="872"/>
      <c r="I132" s="872"/>
      <c r="J132" s="872"/>
      <c r="K132" s="872"/>
      <c r="L132" s="872"/>
      <c r="M132" s="872"/>
      <c r="O132" s="872"/>
    </row>
    <row r="133" spans="1:15" ht="25.5" customHeight="1">
      <c r="A133" s="872"/>
      <c r="B133" s="872"/>
      <c r="C133" s="872"/>
      <c r="D133" s="872"/>
      <c r="E133" s="872"/>
      <c r="F133" s="872"/>
      <c r="G133" s="872"/>
      <c r="H133" s="872"/>
      <c r="I133" s="872"/>
      <c r="J133" s="872"/>
      <c r="K133" s="872"/>
      <c r="L133" s="872"/>
      <c r="M133" s="872"/>
      <c r="O133" s="872"/>
    </row>
    <row r="134" spans="1:15" ht="25.5" customHeight="1">
      <c r="A134" s="872"/>
      <c r="B134" s="872"/>
      <c r="C134" s="872"/>
      <c r="D134" s="872"/>
      <c r="E134" s="872"/>
      <c r="F134" s="872"/>
      <c r="G134" s="872"/>
      <c r="H134" s="872"/>
      <c r="I134" s="872"/>
      <c r="J134" s="872"/>
      <c r="K134" s="872"/>
      <c r="L134" s="872"/>
      <c r="M134" s="872"/>
      <c r="O134" s="872"/>
    </row>
    <row r="135" spans="1:15" ht="25.5" customHeight="1">
      <c r="A135" s="872"/>
      <c r="B135" s="872"/>
      <c r="C135" s="872"/>
      <c r="D135" s="872"/>
      <c r="E135" s="872"/>
      <c r="F135" s="872"/>
      <c r="G135" s="872"/>
      <c r="H135" s="872"/>
      <c r="I135" s="872"/>
      <c r="J135" s="872"/>
      <c r="K135" s="872"/>
      <c r="L135" s="872"/>
      <c r="M135" s="872"/>
      <c r="O135" s="872"/>
    </row>
    <row r="136" spans="1:15" ht="25.5" customHeight="1">
      <c r="A136" s="872"/>
      <c r="B136" s="872"/>
      <c r="C136" s="872"/>
      <c r="D136" s="872"/>
      <c r="E136" s="872"/>
      <c r="F136" s="872"/>
      <c r="G136" s="872"/>
      <c r="H136" s="872"/>
      <c r="I136" s="872"/>
      <c r="J136" s="872"/>
      <c r="K136" s="872"/>
      <c r="L136" s="872"/>
      <c r="M136" s="872"/>
      <c r="O136" s="872"/>
    </row>
    <row r="137" spans="1:15" ht="25.5" customHeight="1">
      <c r="A137" s="872"/>
      <c r="B137" s="872"/>
      <c r="C137" s="872"/>
      <c r="D137" s="872"/>
      <c r="E137" s="872"/>
      <c r="F137" s="872"/>
      <c r="G137" s="872"/>
      <c r="H137" s="872"/>
      <c r="I137" s="872"/>
      <c r="J137" s="872"/>
      <c r="K137" s="872"/>
      <c r="L137" s="872"/>
      <c r="M137" s="872"/>
      <c r="O137" s="872"/>
    </row>
    <row r="138" spans="1:15" ht="25.5" customHeight="1">
      <c r="A138" s="872"/>
      <c r="B138" s="872"/>
      <c r="C138" s="872"/>
      <c r="D138" s="872"/>
      <c r="E138" s="872"/>
      <c r="F138" s="872"/>
      <c r="G138" s="872"/>
      <c r="H138" s="872"/>
      <c r="I138" s="872"/>
      <c r="J138" s="872"/>
      <c r="K138" s="872"/>
      <c r="L138" s="872"/>
      <c r="M138" s="872"/>
      <c r="O138" s="872"/>
    </row>
    <row r="139" spans="1:15" ht="25.5" customHeight="1">
      <c r="A139" s="872"/>
      <c r="B139" s="872"/>
      <c r="C139" s="872"/>
      <c r="D139" s="872"/>
      <c r="E139" s="872"/>
      <c r="F139" s="872"/>
      <c r="G139" s="872"/>
      <c r="H139" s="872"/>
      <c r="I139" s="872"/>
      <c r="J139" s="872"/>
      <c r="K139" s="872"/>
      <c r="L139" s="872"/>
      <c r="M139" s="872"/>
      <c r="O139" s="872"/>
    </row>
    <row r="140" spans="1:15" ht="25.5" customHeight="1">
      <c r="A140" s="872"/>
      <c r="B140" s="872"/>
      <c r="C140" s="872"/>
      <c r="D140" s="872"/>
      <c r="E140" s="872"/>
      <c r="F140" s="872"/>
      <c r="G140" s="872"/>
      <c r="H140" s="872"/>
      <c r="I140" s="872"/>
      <c r="J140" s="872"/>
      <c r="K140" s="872"/>
      <c r="L140" s="872"/>
      <c r="M140" s="872"/>
      <c r="O140" s="872"/>
    </row>
    <row r="141" spans="1:15" ht="25.5" customHeight="1">
      <c r="A141" s="872"/>
      <c r="B141" s="872"/>
      <c r="C141" s="872"/>
      <c r="D141" s="872"/>
      <c r="E141" s="872"/>
      <c r="F141" s="872"/>
      <c r="G141" s="872"/>
      <c r="H141" s="872"/>
      <c r="I141" s="872"/>
      <c r="J141" s="872"/>
      <c r="K141" s="872"/>
      <c r="L141" s="872"/>
      <c r="M141" s="872"/>
      <c r="O141" s="872"/>
    </row>
    <row r="142" spans="1:15" ht="25.5" customHeight="1">
      <c r="A142" s="872"/>
      <c r="B142" s="872"/>
      <c r="C142" s="872"/>
      <c r="D142" s="872"/>
      <c r="E142" s="872"/>
      <c r="F142" s="872"/>
      <c r="G142" s="872"/>
      <c r="H142" s="872"/>
      <c r="I142" s="872"/>
      <c r="J142" s="872"/>
      <c r="K142" s="872"/>
      <c r="L142" s="872"/>
      <c r="M142" s="872"/>
      <c r="O142" s="872"/>
    </row>
    <row r="143" spans="1:15" ht="25.5" customHeight="1">
      <c r="A143" s="872"/>
      <c r="B143" s="872"/>
      <c r="C143" s="872"/>
      <c r="D143" s="872"/>
      <c r="E143" s="872"/>
      <c r="F143" s="872"/>
      <c r="G143" s="872"/>
      <c r="H143" s="872"/>
      <c r="I143" s="872"/>
      <c r="J143" s="872"/>
      <c r="K143" s="872"/>
      <c r="L143" s="872"/>
      <c r="M143" s="872"/>
      <c r="O143" s="872"/>
    </row>
    <row r="144" spans="1:15" ht="25.5" customHeight="1">
      <c r="A144" s="872"/>
      <c r="B144" s="872"/>
      <c r="C144" s="872"/>
      <c r="D144" s="872"/>
      <c r="E144" s="872"/>
      <c r="F144" s="872"/>
      <c r="G144" s="872"/>
      <c r="H144" s="872"/>
      <c r="I144" s="872"/>
      <c r="J144" s="872"/>
      <c r="K144" s="872"/>
      <c r="L144" s="872"/>
      <c r="M144" s="872"/>
      <c r="O144" s="872"/>
    </row>
    <row r="145" spans="1:15" ht="25.5" customHeight="1">
      <c r="A145" s="872"/>
      <c r="B145" s="872"/>
      <c r="C145" s="872"/>
      <c r="D145" s="872"/>
      <c r="E145" s="872"/>
      <c r="F145" s="872"/>
      <c r="G145" s="872"/>
      <c r="H145" s="872"/>
      <c r="I145" s="872"/>
      <c r="J145" s="872"/>
      <c r="K145" s="872"/>
      <c r="L145" s="872"/>
      <c r="M145" s="872"/>
      <c r="O145" s="872"/>
    </row>
    <row r="146" spans="1:15" ht="25.5" customHeight="1">
      <c r="A146" s="872"/>
      <c r="B146" s="872"/>
      <c r="C146" s="872"/>
      <c r="D146" s="872"/>
      <c r="E146" s="872"/>
      <c r="F146" s="872"/>
      <c r="G146" s="872"/>
      <c r="H146" s="872"/>
      <c r="I146" s="872"/>
      <c r="J146" s="872"/>
      <c r="K146" s="872"/>
      <c r="L146" s="872"/>
      <c r="M146" s="872"/>
      <c r="O146" s="872"/>
    </row>
    <row r="147" spans="1:15" ht="25.5" customHeight="1">
      <c r="A147" s="872"/>
      <c r="B147" s="872"/>
      <c r="C147" s="872"/>
      <c r="D147" s="872"/>
      <c r="E147" s="872"/>
      <c r="F147" s="872"/>
      <c r="G147" s="872"/>
      <c r="H147" s="872"/>
      <c r="I147" s="872"/>
      <c r="J147" s="872"/>
      <c r="K147" s="872"/>
      <c r="L147" s="872"/>
      <c r="M147" s="872"/>
      <c r="O147" s="872"/>
    </row>
    <row r="148" spans="1:15" ht="25.5" customHeight="1">
      <c r="A148" s="872"/>
      <c r="B148" s="872"/>
      <c r="C148" s="872"/>
      <c r="D148" s="872"/>
      <c r="E148" s="872"/>
      <c r="F148" s="872"/>
      <c r="G148" s="872"/>
      <c r="H148" s="872"/>
      <c r="I148" s="872"/>
      <c r="J148" s="872"/>
      <c r="K148" s="872"/>
      <c r="L148" s="872"/>
      <c r="M148" s="872"/>
      <c r="O148" s="872"/>
    </row>
    <row r="149" spans="1:15" ht="25.5" customHeight="1">
      <c r="A149" s="872"/>
      <c r="B149" s="872"/>
      <c r="C149" s="872"/>
      <c r="D149" s="872"/>
      <c r="E149" s="872"/>
      <c r="F149" s="872"/>
      <c r="G149" s="872"/>
      <c r="H149" s="872"/>
      <c r="I149" s="872"/>
      <c r="J149" s="872"/>
      <c r="K149" s="872"/>
      <c r="L149" s="872"/>
      <c r="M149" s="872"/>
      <c r="O149" s="872"/>
    </row>
    <row r="150" spans="1:15" ht="25.5" customHeight="1">
      <c r="A150" s="872"/>
      <c r="B150" s="872"/>
      <c r="C150" s="872"/>
      <c r="D150" s="872"/>
      <c r="E150" s="872"/>
      <c r="F150" s="872"/>
      <c r="G150" s="872"/>
      <c r="H150" s="872"/>
      <c r="I150" s="872"/>
      <c r="J150" s="872"/>
      <c r="K150" s="872"/>
      <c r="L150" s="872"/>
      <c r="M150" s="872"/>
      <c r="O150" s="872"/>
    </row>
    <row r="151" spans="1:15" ht="25.5" customHeight="1">
      <c r="A151" s="872"/>
      <c r="B151" s="872"/>
      <c r="C151" s="872"/>
      <c r="D151" s="872"/>
      <c r="E151" s="872"/>
      <c r="F151" s="872"/>
      <c r="G151" s="872"/>
      <c r="H151" s="872"/>
      <c r="I151" s="872"/>
      <c r="J151" s="872"/>
      <c r="K151" s="872"/>
      <c r="L151" s="872"/>
      <c r="M151" s="872"/>
      <c r="O151" s="872"/>
    </row>
    <row r="152" spans="1:15" ht="25.5" customHeight="1">
      <c r="A152" s="872"/>
      <c r="B152" s="872"/>
      <c r="C152" s="872"/>
      <c r="D152" s="872"/>
      <c r="E152" s="872"/>
      <c r="F152" s="872"/>
      <c r="G152" s="872"/>
      <c r="H152" s="872"/>
      <c r="I152" s="872"/>
      <c r="J152" s="872"/>
      <c r="K152" s="872"/>
      <c r="L152" s="872"/>
      <c r="M152" s="872"/>
      <c r="O152" s="872"/>
    </row>
    <row r="153" spans="1:15" ht="25.5" customHeight="1">
      <c r="A153" s="872"/>
      <c r="B153" s="872"/>
      <c r="C153" s="872"/>
      <c r="D153" s="872"/>
      <c r="E153" s="872"/>
      <c r="F153" s="872"/>
      <c r="G153" s="872"/>
      <c r="H153" s="872"/>
      <c r="I153" s="872"/>
      <c r="J153" s="872"/>
      <c r="K153" s="872"/>
      <c r="L153" s="872"/>
      <c r="M153" s="872"/>
      <c r="O153" s="872"/>
    </row>
    <row r="154" spans="1:15" ht="25.5" customHeight="1">
      <c r="A154" s="872"/>
      <c r="B154" s="872"/>
      <c r="C154" s="872"/>
      <c r="D154" s="872"/>
      <c r="E154" s="872"/>
      <c r="F154" s="872"/>
      <c r="G154" s="872"/>
      <c r="H154" s="872"/>
      <c r="I154" s="872"/>
      <c r="J154" s="872"/>
      <c r="K154" s="872"/>
      <c r="L154" s="872"/>
      <c r="M154" s="872"/>
      <c r="O154" s="872"/>
    </row>
    <row r="155" spans="1:15" ht="25.5" customHeight="1">
      <c r="A155" s="872"/>
      <c r="B155" s="872"/>
      <c r="C155" s="872"/>
      <c r="D155" s="872"/>
      <c r="E155" s="872"/>
      <c r="F155" s="872"/>
      <c r="G155" s="872"/>
      <c r="H155" s="872"/>
      <c r="I155" s="872"/>
      <c r="J155" s="872"/>
      <c r="K155" s="872"/>
      <c r="L155" s="872"/>
      <c r="M155" s="872"/>
      <c r="O155" s="872"/>
    </row>
    <row r="156" spans="1:15" ht="25.5" customHeight="1">
      <c r="A156" s="872"/>
      <c r="B156" s="872"/>
      <c r="C156" s="872"/>
      <c r="D156" s="872"/>
      <c r="E156" s="872"/>
      <c r="F156" s="872"/>
      <c r="G156" s="872"/>
      <c r="H156" s="872"/>
      <c r="I156" s="872"/>
      <c r="J156" s="872"/>
      <c r="K156" s="872"/>
      <c r="L156" s="872"/>
      <c r="M156" s="872"/>
      <c r="O156" s="872"/>
    </row>
    <row r="157" spans="1:15" ht="25.5" customHeight="1">
      <c r="A157" s="872"/>
      <c r="B157" s="872"/>
      <c r="C157" s="872"/>
      <c r="D157" s="872"/>
      <c r="E157" s="872"/>
      <c r="F157" s="872"/>
      <c r="G157" s="872"/>
      <c r="H157" s="872"/>
      <c r="I157" s="872"/>
      <c r="J157" s="872"/>
      <c r="K157" s="872"/>
      <c r="L157" s="872"/>
      <c r="M157" s="872"/>
      <c r="O157" s="872"/>
    </row>
    <row r="158" spans="1:15" ht="25.5" customHeight="1">
      <c r="A158" s="872"/>
      <c r="B158" s="872"/>
      <c r="C158" s="872"/>
      <c r="D158" s="872"/>
      <c r="E158" s="872"/>
      <c r="F158" s="872"/>
      <c r="G158" s="872"/>
      <c r="H158" s="872"/>
      <c r="I158" s="872"/>
      <c r="J158" s="872"/>
      <c r="K158" s="872"/>
      <c r="L158" s="872"/>
      <c r="M158" s="872"/>
      <c r="O158" s="872"/>
    </row>
    <row r="159" spans="1:15" ht="25.5" customHeight="1">
      <c r="A159" s="872"/>
      <c r="B159" s="872"/>
      <c r="C159" s="872"/>
      <c r="D159" s="872"/>
      <c r="E159" s="872"/>
      <c r="F159" s="872"/>
      <c r="G159" s="872"/>
      <c r="H159" s="872"/>
      <c r="I159" s="872"/>
      <c r="J159" s="872"/>
      <c r="K159" s="872"/>
      <c r="L159" s="872"/>
      <c r="M159" s="872"/>
      <c r="O159" s="872"/>
    </row>
    <row r="160" spans="1:15" ht="25.5" customHeight="1">
      <c r="A160" s="872"/>
      <c r="B160" s="872"/>
      <c r="C160" s="872"/>
      <c r="D160" s="872"/>
      <c r="E160" s="872"/>
      <c r="F160" s="872"/>
      <c r="G160" s="872"/>
      <c r="H160" s="872"/>
      <c r="I160" s="872"/>
      <c r="J160" s="872"/>
      <c r="K160" s="872"/>
      <c r="L160" s="872"/>
      <c r="M160" s="872"/>
      <c r="O160" s="872"/>
    </row>
    <row r="161" spans="1:15" ht="25.5" customHeight="1">
      <c r="A161" s="872"/>
      <c r="B161" s="872"/>
      <c r="C161" s="872"/>
      <c r="D161" s="872"/>
      <c r="E161" s="872"/>
      <c r="F161" s="872"/>
      <c r="G161" s="872"/>
      <c r="H161" s="872"/>
      <c r="I161" s="872"/>
      <c r="J161" s="872"/>
      <c r="K161" s="872"/>
      <c r="L161" s="872"/>
      <c r="M161" s="872"/>
      <c r="O161" s="872"/>
    </row>
    <row r="162" spans="1:15" ht="25.5" customHeight="1">
      <c r="A162" s="872"/>
      <c r="B162" s="872"/>
      <c r="C162" s="872"/>
      <c r="D162" s="872"/>
      <c r="E162" s="872"/>
      <c r="F162" s="872"/>
      <c r="G162" s="872"/>
      <c r="H162" s="872"/>
      <c r="I162" s="872"/>
      <c r="J162" s="872"/>
      <c r="K162" s="872"/>
      <c r="L162" s="872"/>
      <c r="M162" s="872"/>
      <c r="O162" s="872"/>
    </row>
    <row r="163" spans="1:15" ht="25.5" customHeight="1">
      <c r="A163" s="872"/>
      <c r="B163" s="872"/>
      <c r="C163" s="872"/>
      <c r="D163" s="872"/>
      <c r="E163" s="872"/>
      <c r="F163" s="872"/>
      <c r="G163" s="872"/>
      <c r="H163" s="872"/>
      <c r="I163" s="872"/>
      <c r="J163" s="872"/>
      <c r="K163" s="872"/>
      <c r="L163" s="872"/>
      <c r="M163" s="872"/>
      <c r="O163" s="872"/>
    </row>
    <row r="164" spans="1:15" ht="25.5" customHeight="1">
      <c r="A164" s="872"/>
      <c r="B164" s="872"/>
      <c r="C164" s="872"/>
      <c r="D164" s="872"/>
      <c r="E164" s="872"/>
      <c r="F164" s="872"/>
      <c r="G164" s="872"/>
      <c r="H164" s="872"/>
      <c r="I164" s="872"/>
      <c r="J164" s="872"/>
      <c r="K164" s="872"/>
      <c r="L164" s="872"/>
      <c r="M164" s="872"/>
      <c r="O164" s="872"/>
    </row>
    <row r="165" spans="1:15">
      <c r="A165" s="872"/>
      <c r="B165" s="872"/>
      <c r="C165" s="872"/>
      <c r="D165" s="872"/>
      <c r="E165" s="872"/>
      <c r="F165" s="872"/>
      <c r="G165" s="872"/>
      <c r="H165" s="872"/>
      <c r="I165" s="872"/>
      <c r="J165" s="872"/>
      <c r="K165" s="872"/>
      <c r="L165" s="872"/>
      <c r="M165" s="872"/>
      <c r="O165" s="872"/>
    </row>
    <row r="166" spans="1:15">
      <c r="A166" s="872"/>
      <c r="B166" s="872"/>
      <c r="C166" s="872"/>
      <c r="D166" s="872"/>
      <c r="E166" s="872"/>
      <c r="F166" s="872"/>
      <c r="G166" s="872"/>
      <c r="H166" s="872"/>
      <c r="I166" s="872"/>
      <c r="J166" s="872"/>
      <c r="K166" s="872"/>
      <c r="L166" s="872"/>
      <c r="M166" s="872"/>
      <c r="O166" s="872"/>
    </row>
    <row r="167" spans="1:15">
      <c r="A167" s="872"/>
      <c r="B167" s="872"/>
      <c r="C167" s="872"/>
      <c r="D167" s="872"/>
      <c r="E167" s="872"/>
      <c r="F167" s="872"/>
      <c r="G167" s="872"/>
      <c r="H167" s="872"/>
      <c r="I167" s="872"/>
      <c r="J167" s="872"/>
      <c r="K167" s="872"/>
      <c r="L167" s="872"/>
      <c r="M167" s="872"/>
      <c r="O167" s="872"/>
    </row>
    <row r="168" spans="1:15">
      <c r="A168" s="872"/>
      <c r="B168" s="872"/>
      <c r="C168" s="872"/>
      <c r="D168" s="872"/>
      <c r="E168" s="872"/>
      <c r="F168" s="872"/>
      <c r="G168" s="872"/>
      <c r="H168" s="872"/>
      <c r="I168" s="872"/>
      <c r="J168" s="872"/>
      <c r="K168" s="872"/>
      <c r="L168" s="872"/>
      <c r="M168" s="872"/>
      <c r="O168" s="872"/>
    </row>
    <row r="169" spans="1:15">
      <c r="A169" s="872"/>
      <c r="B169" s="872"/>
      <c r="C169" s="872"/>
      <c r="D169" s="872"/>
      <c r="E169" s="872"/>
      <c r="F169" s="872"/>
      <c r="G169" s="872"/>
      <c r="H169" s="872"/>
      <c r="I169" s="872"/>
      <c r="J169" s="872"/>
      <c r="K169" s="872"/>
      <c r="L169" s="872"/>
      <c r="M169" s="872"/>
      <c r="O169" s="872"/>
    </row>
    <row r="170" spans="1:15">
      <c r="A170" s="872"/>
      <c r="B170" s="872"/>
      <c r="C170" s="872"/>
      <c r="D170" s="872"/>
      <c r="E170" s="872"/>
      <c r="F170" s="872"/>
      <c r="G170" s="872"/>
      <c r="H170" s="872"/>
      <c r="I170" s="872"/>
      <c r="J170" s="872"/>
      <c r="K170" s="872"/>
      <c r="L170" s="872"/>
      <c r="M170" s="872"/>
      <c r="O170" s="872"/>
    </row>
    <row r="171" spans="1:15">
      <c r="A171" s="872"/>
      <c r="B171" s="872"/>
      <c r="C171" s="872"/>
      <c r="D171" s="872"/>
      <c r="E171" s="872"/>
      <c r="F171" s="872"/>
      <c r="G171" s="872"/>
      <c r="H171" s="872"/>
      <c r="I171" s="872"/>
      <c r="J171" s="872"/>
      <c r="K171" s="872"/>
      <c r="L171" s="872"/>
      <c r="M171" s="872"/>
      <c r="O171" s="872"/>
    </row>
    <row r="172" spans="1:15">
      <c r="A172" s="872"/>
      <c r="B172" s="872"/>
      <c r="C172" s="872"/>
      <c r="D172" s="872"/>
      <c r="E172" s="872"/>
      <c r="F172" s="872"/>
      <c r="G172" s="872"/>
      <c r="H172" s="872"/>
      <c r="I172" s="872"/>
      <c r="J172" s="872"/>
      <c r="K172" s="872"/>
      <c r="L172" s="872"/>
      <c r="M172" s="872"/>
      <c r="O172" s="872"/>
    </row>
    <row r="173" spans="1:15">
      <c r="A173" s="872"/>
      <c r="B173" s="872"/>
      <c r="C173" s="872"/>
      <c r="D173" s="872"/>
      <c r="E173" s="872"/>
      <c r="F173" s="872"/>
      <c r="G173" s="872"/>
      <c r="H173" s="872"/>
      <c r="I173" s="872"/>
      <c r="J173" s="872"/>
      <c r="K173" s="872"/>
      <c r="L173" s="872"/>
      <c r="M173" s="872"/>
      <c r="O173" s="872"/>
    </row>
    <row r="174" spans="1:15">
      <c r="A174" s="872"/>
      <c r="B174" s="872"/>
      <c r="C174" s="872"/>
      <c r="D174" s="872"/>
      <c r="E174" s="872"/>
      <c r="F174" s="872"/>
      <c r="G174" s="872"/>
      <c r="H174" s="872"/>
      <c r="I174" s="872"/>
      <c r="J174" s="872"/>
      <c r="K174" s="872"/>
      <c r="L174" s="872"/>
      <c r="M174" s="872"/>
      <c r="O174" s="872"/>
    </row>
    <row r="175" spans="1:15">
      <c r="A175" s="872"/>
      <c r="B175" s="872"/>
      <c r="C175" s="872"/>
      <c r="D175" s="872"/>
      <c r="E175" s="872"/>
      <c r="F175" s="872"/>
      <c r="G175" s="872"/>
      <c r="H175" s="872"/>
      <c r="I175" s="872"/>
      <c r="J175" s="872"/>
      <c r="K175" s="872"/>
      <c r="L175" s="872"/>
      <c r="M175" s="872"/>
      <c r="O175" s="872"/>
    </row>
    <row r="176" spans="1:15">
      <c r="A176" s="872"/>
      <c r="B176" s="872"/>
      <c r="C176" s="872"/>
      <c r="D176" s="872"/>
      <c r="E176" s="872"/>
      <c r="F176" s="872"/>
      <c r="G176" s="872"/>
      <c r="H176" s="872"/>
      <c r="I176" s="872"/>
      <c r="J176" s="872"/>
      <c r="K176" s="872"/>
      <c r="L176" s="872"/>
      <c r="M176" s="872"/>
      <c r="O176" s="872"/>
    </row>
    <row r="177" spans="1:15">
      <c r="A177" s="872"/>
      <c r="B177" s="872"/>
      <c r="C177" s="872"/>
      <c r="D177" s="872"/>
      <c r="E177" s="872"/>
      <c r="F177" s="872"/>
      <c r="G177" s="872"/>
      <c r="H177" s="872"/>
      <c r="I177" s="872"/>
      <c r="J177" s="872"/>
      <c r="K177" s="872"/>
      <c r="L177" s="872"/>
      <c r="M177" s="872"/>
      <c r="O177" s="872"/>
    </row>
    <row r="178" spans="1:15">
      <c r="A178" s="872"/>
      <c r="B178" s="872"/>
      <c r="C178" s="872"/>
      <c r="D178" s="872"/>
      <c r="E178" s="872"/>
      <c r="F178" s="872"/>
      <c r="G178" s="872"/>
      <c r="H178" s="872"/>
      <c r="I178" s="872"/>
      <c r="J178" s="872"/>
      <c r="K178" s="872"/>
      <c r="L178" s="872"/>
      <c r="M178" s="872"/>
      <c r="O178" s="872"/>
    </row>
    <row r="179" spans="1:15">
      <c r="A179" s="872"/>
      <c r="B179" s="872"/>
      <c r="C179" s="872"/>
      <c r="D179" s="872"/>
      <c r="E179" s="872"/>
      <c r="F179" s="872"/>
      <c r="G179" s="872"/>
      <c r="H179" s="872"/>
      <c r="I179" s="872"/>
      <c r="J179" s="872"/>
      <c r="K179" s="872"/>
      <c r="L179" s="872"/>
      <c r="M179" s="872"/>
      <c r="O179" s="872"/>
    </row>
    <row r="180" spans="1:15">
      <c r="A180" s="872"/>
      <c r="B180" s="872"/>
      <c r="C180" s="872"/>
      <c r="D180" s="872"/>
      <c r="E180" s="872"/>
      <c r="F180" s="872"/>
      <c r="G180" s="872"/>
      <c r="H180" s="872"/>
      <c r="I180" s="872"/>
      <c r="J180" s="872"/>
      <c r="K180" s="872"/>
      <c r="L180" s="872"/>
      <c r="M180" s="872"/>
      <c r="O180" s="872"/>
    </row>
    <row r="181" spans="1:15">
      <c r="A181" s="872"/>
      <c r="B181" s="872"/>
      <c r="C181" s="872"/>
      <c r="D181" s="872"/>
      <c r="E181" s="872"/>
      <c r="F181" s="872"/>
      <c r="G181" s="872"/>
      <c r="H181" s="872"/>
      <c r="I181" s="872"/>
      <c r="J181" s="872"/>
      <c r="K181" s="872"/>
      <c r="L181" s="872"/>
      <c r="M181" s="872"/>
      <c r="O181" s="872"/>
    </row>
    <row r="182" spans="1:15">
      <c r="A182" s="872"/>
      <c r="B182" s="872"/>
      <c r="C182" s="872"/>
      <c r="D182" s="872"/>
      <c r="E182" s="872"/>
      <c r="F182" s="872"/>
      <c r="G182" s="872"/>
      <c r="H182" s="872"/>
      <c r="I182" s="872"/>
      <c r="J182" s="872"/>
      <c r="K182" s="872"/>
      <c r="L182" s="872"/>
      <c r="M182" s="872"/>
      <c r="O182" s="872"/>
    </row>
    <row r="183" spans="1:15">
      <c r="A183" s="872"/>
      <c r="B183" s="872"/>
      <c r="C183" s="872"/>
      <c r="D183" s="872"/>
      <c r="E183" s="872"/>
      <c r="F183" s="872"/>
      <c r="G183" s="872"/>
      <c r="H183" s="872"/>
      <c r="I183" s="872"/>
      <c r="J183" s="872"/>
      <c r="K183" s="872"/>
      <c r="L183" s="872"/>
      <c r="M183" s="872"/>
      <c r="O183" s="872"/>
    </row>
    <row r="184" spans="1:15">
      <c r="A184" s="872"/>
      <c r="B184" s="872"/>
      <c r="C184" s="872"/>
      <c r="D184" s="872"/>
      <c r="E184" s="872"/>
      <c r="F184" s="872"/>
      <c r="G184" s="872"/>
      <c r="H184" s="872"/>
      <c r="I184" s="872"/>
      <c r="J184" s="872"/>
      <c r="K184" s="872"/>
      <c r="L184" s="872"/>
      <c r="M184" s="872"/>
      <c r="O184" s="872"/>
    </row>
    <row r="185" spans="1:15">
      <c r="A185" s="872"/>
      <c r="B185" s="872"/>
      <c r="C185" s="872"/>
      <c r="D185" s="872"/>
      <c r="E185" s="872"/>
      <c r="F185" s="872"/>
      <c r="G185" s="872"/>
      <c r="H185" s="872"/>
      <c r="I185" s="872"/>
      <c r="J185" s="872"/>
      <c r="K185" s="872"/>
      <c r="L185" s="872"/>
      <c r="M185" s="872"/>
      <c r="O185" s="872"/>
    </row>
    <row r="186" spans="1:15">
      <c r="A186" s="872"/>
      <c r="B186" s="872"/>
      <c r="C186" s="872"/>
      <c r="D186" s="872"/>
      <c r="E186" s="872"/>
      <c r="F186" s="872"/>
      <c r="G186" s="872"/>
      <c r="H186" s="872"/>
      <c r="I186" s="872"/>
      <c r="J186" s="872"/>
      <c r="K186" s="872"/>
      <c r="L186" s="872"/>
      <c r="M186" s="872"/>
      <c r="O186" s="872"/>
    </row>
    <row r="187" spans="1:15">
      <c r="A187" s="872"/>
      <c r="B187" s="872"/>
      <c r="C187" s="872"/>
      <c r="D187" s="872"/>
      <c r="E187" s="872"/>
      <c r="F187" s="872"/>
      <c r="G187" s="872"/>
      <c r="H187" s="872"/>
      <c r="I187" s="872"/>
      <c r="J187" s="872"/>
      <c r="K187" s="872"/>
      <c r="L187" s="872"/>
      <c r="M187" s="872"/>
      <c r="O187" s="872"/>
    </row>
    <row r="188" spans="1:15">
      <c r="A188" s="872"/>
      <c r="B188" s="872"/>
      <c r="C188" s="872"/>
      <c r="D188" s="872"/>
      <c r="E188" s="872"/>
      <c r="F188" s="872"/>
      <c r="G188" s="872"/>
      <c r="H188" s="872"/>
      <c r="I188" s="872"/>
      <c r="J188" s="872"/>
      <c r="K188" s="872"/>
      <c r="L188" s="872"/>
      <c r="M188" s="872"/>
      <c r="O188" s="872"/>
    </row>
    <row r="189" spans="1:15">
      <c r="A189" s="872"/>
      <c r="B189" s="872"/>
      <c r="C189" s="872"/>
      <c r="D189" s="872"/>
      <c r="E189" s="872"/>
      <c r="F189" s="872"/>
      <c r="G189" s="872"/>
      <c r="H189" s="872"/>
      <c r="I189" s="872"/>
      <c r="J189" s="872"/>
      <c r="K189" s="872"/>
      <c r="L189" s="872"/>
      <c r="M189" s="872"/>
      <c r="O189" s="872"/>
    </row>
    <row r="190" spans="1:15">
      <c r="A190" s="872"/>
      <c r="B190" s="872"/>
      <c r="C190" s="872"/>
      <c r="D190" s="872"/>
      <c r="E190" s="872"/>
      <c r="F190" s="872"/>
      <c r="G190" s="872"/>
      <c r="H190" s="872"/>
      <c r="I190" s="872"/>
      <c r="J190" s="872"/>
      <c r="K190" s="872"/>
      <c r="L190" s="872"/>
      <c r="M190" s="872"/>
      <c r="O190" s="872"/>
    </row>
    <row r="191" spans="1:15">
      <c r="A191" s="872"/>
      <c r="B191" s="872"/>
      <c r="C191" s="872"/>
      <c r="D191" s="872"/>
      <c r="E191" s="872"/>
      <c r="F191" s="872"/>
      <c r="G191" s="872"/>
      <c r="H191" s="872"/>
      <c r="I191" s="872"/>
      <c r="J191" s="872"/>
      <c r="K191" s="872"/>
      <c r="L191" s="872"/>
      <c r="M191" s="872"/>
      <c r="O191" s="872"/>
    </row>
    <row r="192" spans="1:15">
      <c r="A192" s="872"/>
      <c r="B192" s="872"/>
      <c r="C192" s="872"/>
      <c r="D192" s="872"/>
      <c r="E192" s="872"/>
      <c r="F192" s="872"/>
      <c r="G192" s="872"/>
      <c r="H192" s="872"/>
      <c r="I192" s="872"/>
      <c r="J192" s="872"/>
      <c r="K192" s="872"/>
      <c r="L192" s="872"/>
      <c r="M192" s="872"/>
      <c r="O192" s="872"/>
    </row>
    <row r="193" spans="1:15">
      <c r="A193" s="872"/>
      <c r="B193" s="872"/>
      <c r="C193" s="872"/>
      <c r="D193" s="872"/>
      <c r="E193" s="872"/>
      <c r="F193" s="872"/>
      <c r="G193" s="872"/>
      <c r="H193" s="872"/>
      <c r="I193" s="872"/>
      <c r="J193" s="872"/>
      <c r="K193" s="872"/>
      <c r="L193" s="872"/>
      <c r="M193" s="872"/>
      <c r="O193" s="872"/>
    </row>
    <row r="194" spans="1:15">
      <c r="A194" s="872"/>
      <c r="B194" s="872"/>
      <c r="C194" s="872"/>
      <c r="D194" s="872"/>
      <c r="E194" s="872"/>
      <c r="F194" s="872"/>
      <c r="G194" s="872"/>
      <c r="H194" s="872"/>
      <c r="I194" s="872"/>
      <c r="J194" s="872"/>
      <c r="K194" s="872"/>
      <c r="L194" s="872"/>
      <c r="M194" s="872"/>
      <c r="O194" s="872"/>
    </row>
    <row r="195" spans="1:15">
      <c r="A195" s="872"/>
      <c r="B195" s="872"/>
      <c r="C195" s="872"/>
      <c r="D195" s="872"/>
      <c r="E195" s="872"/>
      <c r="F195" s="872"/>
      <c r="G195" s="872"/>
      <c r="H195" s="872"/>
      <c r="I195" s="872"/>
      <c r="J195" s="872"/>
      <c r="K195" s="872"/>
      <c r="L195" s="872"/>
      <c r="M195" s="872"/>
      <c r="O195" s="872"/>
    </row>
    <row r="196" spans="1:15">
      <c r="A196" s="872"/>
      <c r="B196" s="872"/>
      <c r="C196" s="872"/>
      <c r="D196" s="872"/>
      <c r="E196" s="872"/>
      <c r="F196" s="872"/>
      <c r="G196" s="872"/>
      <c r="H196" s="872"/>
      <c r="I196" s="872"/>
      <c r="J196" s="872"/>
      <c r="K196" s="872"/>
      <c r="L196" s="872"/>
      <c r="M196" s="872"/>
      <c r="O196" s="872"/>
    </row>
    <row r="197" spans="1:15">
      <c r="A197" s="872"/>
      <c r="B197" s="872"/>
      <c r="C197" s="872"/>
      <c r="D197" s="872"/>
      <c r="E197" s="872"/>
      <c r="F197" s="872"/>
      <c r="G197" s="872"/>
      <c r="H197" s="872"/>
      <c r="I197" s="872"/>
      <c r="J197" s="872"/>
      <c r="K197" s="872"/>
      <c r="L197" s="872"/>
      <c r="M197" s="872"/>
      <c r="O197" s="872"/>
    </row>
    <row r="198" spans="1:15">
      <c r="A198" s="872"/>
      <c r="B198" s="872"/>
      <c r="C198" s="872"/>
      <c r="D198" s="872"/>
      <c r="E198" s="872"/>
      <c r="F198" s="872"/>
      <c r="G198" s="872"/>
      <c r="H198" s="872"/>
      <c r="I198" s="872"/>
      <c r="J198" s="872"/>
      <c r="K198" s="872"/>
      <c r="L198" s="872"/>
      <c r="M198" s="872"/>
      <c r="O198" s="872"/>
    </row>
    <row r="199" spans="1:15">
      <c r="A199" s="872"/>
      <c r="B199" s="872"/>
      <c r="C199" s="872"/>
      <c r="D199" s="872"/>
      <c r="E199" s="872"/>
      <c r="F199" s="872"/>
      <c r="G199" s="872"/>
      <c r="H199" s="872"/>
      <c r="I199" s="872"/>
      <c r="J199" s="872"/>
      <c r="K199" s="872"/>
      <c r="L199" s="872"/>
      <c r="M199" s="872"/>
      <c r="O199" s="872"/>
    </row>
    <row r="200" spans="1:15">
      <c r="A200" s="872"/>
      <c r="B200" s="872"/>
      <c r="C200" s="872"/>
      <c r="D200" s="872"/>
      <c r="E200" s="872"/>
      <c r="F200" s="872"/>
      <c r="G200" s="872"/>
      <c r="H200" s="872"/>
      <c r="I200" s="872"/>
      <c r="J200" s="872"/>
      <c r="K200" s="872"/>
      <c r="L200" s="872"/>
      <c r="M200" s="872"/>
      <c r="O200" s="872"/>
    </row>
    <row r="201" spans="1:15">
      <c r="A201" s="872"/>
      <c r="B201" s="872"/>
      <c r="C201" s="872"/>
      <c r="D201" s="872"/>
      <c r="E201" s="872"/>
      <c r="F201" s="872"/>
      <c r="G201" s="872"/>
      <c r="H201" s="872"/>
      <c r="I201" s="872"/>
      <c r="J201" s="872"/>
      <c r="K201" s="872"/>
      <c r="L201" s="872"/>
      <c r="M201" s="872"/>
      <c r="O201" s="872"/>
    </row>
    <row r="202" spans="1:15">
      <c r="A202" s="872"/>
      <c r="B202" s="872"/>
      <c r="C202" s="872"/>
      <c r="D202" s="872"/>
      <c r="E202" s="872"/>
      <c r="F202" s="872"/>
      <c r="G202" s="872"/>
      <c r="H202" s="872"/>
      <c r="I202" s="872"/>
      <c r="J202" s="872"/>
      <c r="K202" s="872"/>
      <c r="L202" s="872"/>
      <c r="M202" s="872"/>
      <c r="O202" s="872"/>
    </row>
    <row r="203" spans="1:15">
      <c r="A203" s="872"/>
      <c r="B203" s="872"/>
      <c r="C203" s="872"/>
      <c r="D203" s="872"/>
      <c r="E203" s="872"/>
      <c r="F203" s="872"/>
      <c r="G203" s="872"/>
      <c r="H203" s="872"/>
      <c r="I203" s="872"/>
      <c r="J203" s="872"/>
      <c r="K203" s="872"/>
      <c r="L203" s="872"/>
      <c r="M203" s="872"/>
      <c r="O203" s="872"/>
    </row>
    <row r="204" spans="1:15">
      <c r="A204" s="872"/>
      <c r="B204" s="872"/>
      <c r="C204" s="872"/>
      <c r="D204" s="872"/>
      <c r="E204" s="872"/>
      <c r="F204" s="872"/>
      <c r="G204" s="872"/>
      <c r="H204" s="872"/>
      <c r="I204" s="872"/>
      <c r="J204" s="872"/>
      <c r="K204" s="872"/>
      <c r="L204" s="872"/>
      <c r="M204" s="872"/>
      <c r="O204" s="872"/>
    </row>
    <row r="205" spans="1:15">
      <c r="A205" s="872"/>
      <c r="B205" s="872"/>
      <c r="C205" s="872"/>
      <c r="D205" s="872"/>
      <c r="E205" s="872"/>
      <c r="F205" s="872"/>
      <c r="G205" s="872"/>
      <c r="H205" s="872"/>
      <c r="I205" s="872"/>
      <c r="J205" s="872"/>
      <c r="K205" s="872"/>
      <c r="L205" s="872"/>
      <c r="M205" s="872"/>
      <c r="O205" s="872"/>
    </row>
    <row r="206" spans="1:15">
      <c r="A206" s="872"/>
      <c r="B206" s="872"/>
      <c r="C206" s="872"/>
      <c r="D206" s="872"/>
      <c r="E206" s="872"/>
      <c r="F206" s="872"/>
      <c r="G206" s="872"/>
      <c r="H206" s="872"/>
      <c r="I206" s="872"/>
      <c r="J206" s="872"/>
      <c r="K206" s="872"/>
      <c r="L206" s="872"/>
      <c r="M206" s="872"/>
      <c r="O206" s="872"/>
    </row>
    <row r="207" spans="1:15">
      <c r="A207" s="872"/>
      <c r="B207" s="872"/>
      <c r="C207" s="872"/>
      <c r="D207" s="872"/>
      <c r="E207" s="872"/>
      <c r="F207" s="872"/>
      <c r="G207" s="872"/>
      <c r="H207" s="872"/>
      <c r="I207" s="872"/>
      <c r="J207" s="872"/>
      <c r="K207" s="872"/>
      <c r="L207" s="872"/>
      <c r="M207" s="872"/>
      <c r="O207" s="872"/>
    </row>
    <row r="208" spans="1:15">
      <c r="A208" s="872"/>
      <c r="B208" s="872"/>
      <c r="C208" s="872"/>
      <c r="D208" s="872"/>
      <c r="E208" s="872"/>
      <c r="F208" s="872"/>
      <c r="G208" s="872"/>
      <c r="H208" s="872"/>
      <c r="I208" s="872"/>
      <c r="J208" s="872"/>
      <c r="K208" s="872"/>
      <c r="L208" s="872"/>
      <c r="M208" s="872"/>
      <c r="O208" s="872"/>
    </row>
    <row r="209" spans="1:15">
      <c r="A209" s="872"/>
      <c r="B209" s="872"/>
      <c r="C209" s="872"/>
      <c r="D209" s="872"/>
      <c r="E209" s="872"/>
      <c r="F209" s="872"/>
      <c r="G209" s="872"/>
      <c r="H209" s="872"/>
      <c r="I209" s="872"/>
      <c r="J209" s="872"/>
      <c r="K209" s="872"/>
      <c r="L209" s="872"/>
      <c r="M209" s="872"/>
      <c r="O209" s="872"/>
    </row>
    <row r="210" spans="1:15">
      <c r="A210" s="872"/>
      <c r="B210" s="872"/>
      <c r="C210" s="872"/>
      <c r="D210" s="872"/>
      <c r="E210" s="872"/>
      <c r="F210" s="872"/>
      <c r="G210" s="872"/>
      <c r="H210" s="872"/>
      <c r="I210" s="872"/>
      <c r="J210" s="872"/>
      <c r="K210" s="872"/>
      <c r="L210" s="872"/>
      <c r="M210" s="872"/>
      <c r="O210" s="872"/>
    </row>
    <row r="211" spans="1:15">
      <c r="A211" s="872"/>
      <c r="B211" s="872"/>
      <c r="C211" s="872"/>
      <c r="D211" s="872"/>
      <c r="E211" s="872"/>
      <c r="F211" s="872"/>
      <c r="G211" s="872"/>
      <c r="H211" s="872"/>
      <c r="I211" s="872"/>
      <c r="J211" s="872"/>
      <c r="K211" s="872"/>
      <c r="L211" s="872"/>
      <c r="M211" s="872"/>
      <c r="O211" s="872"/>
    </row>
    <row r="212" spans="1:15">
      <c r="A212" s="872"/>
      <c r="B212" s="872"/>
      <c r="C212" s="872"/>
      <c r="D212" s="872"/>
      <c r="E212" s="872"/>
      <c r="F212" s="872"/>
      <c r="G212" s="872"/>
      <c r="H212" s="872"/>
      <c r="I212" s="872"/>
      <c r="J212" s="872"/>
      <c r="K212" s="872"/>
      <c r="L212" s="872"/>
      <c r="M212" s="872"/>
      <c r="O212" s="872"/>
    </row>
    <row r="213" spans="1:15">
      <c r="A213" s="872"/>
      <c r="B213" s="872"/>
      <c r="C213" s="872"/>
      <c r="D213" s="872"/>
      <c r="E213" s="872"/>
      <c r="F213" s="872"/>
      <c r="G213" s="872"/>
      <c r="H213" s="872"/>
      <c r="I213" s="872"/>
      <c r="J213" s="872"/>
      <c r="K213" s="872"/>
      <c r="L213" s="872"/>
      <c r="M213" s="872"/>
      <c r="O213" s="872"/>
    </row>
    <row r="214" spans="1:15">
      <c r="A214" s="872"/>
      <c r="B214" s="872"/>
      <c r="C214" s="872"/>
      <c r="D214" s="872"/>
      <c r="E214" s="872"/>
      <c r="F214" s="872"/>
      <c r="G214" s="872"/>
      <c r="H214" s="872"/>
      <c r="I214" s="872"/>
      <c r="J214" s="872"/>
      <c r="K214" s="872"/>
      <c r="L214" s="872"/>
      <c r="M214" s="872"/>
      <c r="O214" s="872"/>
    </row>
    <row r="215" spans="1:15">
      <c r="A215" s="872"/>
      <c r="B215" s="872"/>
      <c r="C215" s="872"/>
      <c r="D215" s="872"/>
      <c r="E215" s="872"/>
      <c r="F215" s="872"/>
      <c r="G215" s="872"/>
      <c r="H215" s="872"/>
      <c r="I215" s="872"/>
      <c r="J215" s="872"/>
      <c r="K215" s="872"/>
      <c r="L215" s="872"/>
      <c r="M215" s="872"/>
      <c r="O215" s="872"/>
    </row>
    <row r="216" spans="1:15">
      <c r="A216" s="872"/>
      <c r="B216" s="872"/>
      <c r="C216" s="872"/>
      <c r="D216" s="872"/>
      <c r="E216" s="872"/>
      <c r="F216" s="872"/>
      <c r="G216" s="872"/>
      <c r="H216" s="872"/>
      <c r="I216" s="872"/>
      <c r="J216" s="872"/>
      <c r="K216" s="872"/>
      <c r="L216" s="872"/>
      <c r="M216" s="872"/>
      <c r="O216" s="872"/>
    </row>
    <row r="217" spans="1:15">
      <c r="A217" s="872"/>
      <c r="B217" s="872"/>
      <c r="C217" s="872"/>
      <c r="D217" s="872"/>
      <c r="E217" s="872"/>
      <c r="F217" s="872"/>
      <c r="G217" s="872"/>
      <c r="H217" s="872"/>
      <c r="I217" s="872"/>
      <c r="J217" s="872"/>
      <c r="K217" s="872"/>
      <c r="L217" s="872"/>
      <c r="M217" s="872"/>
      <c r="O217" s="872"/>
    </row>
    <row r="218" spans="1:15">
      <c r="A218" s="872"/>
      <c r="B218" s="872"/>
      <c r="C218" s="872"/>
      <c r="D218" s="872"/>
      <c r="E218" s="872"/>
      <c r="F218" s="872"/>
      <c r="G218" s="872"/>
      <c r="H218" s="872"/>
      <c r="I218" s="872"/>
      <c r="J218" s="872"/>
      <c r="K218" s="872"/>
      <c r="L218" s="872"/>
      <c r="M218" s="872"/>
      <c r="O218" s="872"/>
    </row>
    <row r="219" spans="1:15">
      <c r="A219" s="872"/>
      <c r="B219" s="872"/>
      <c r="C219" s="872"/>
      <c r="D219" s="872"/>
      <c r="E219" s="872"/>
      <c r="F219" s="872"/>
      <c r="G219" s="872"/>
      <c r="H219" s="872"/>
      <c r="I219" s="872"/>
      <c r="J219" s="872"/>
      <c r="K219" s="872"/>
      <c r="L219" s="872"/>
      <c r="M219" s="872"/>
      <c r="O219" s="872"/>
    </row>
    <row r="220" spans="1:15">
      <c r="A220" s="872"/>
      <c r="B220" s="872"/>
      <c r="C220" s="872"/>
      <c r="D220" s="872"/>
      <c r="E220" s="872"/>
      <c r="F220" s="872"/>
      <c r="G220" s="872"/>
      <c r="H220" s="872"/>
      <c r="I220" s="872"/>
      <c r="J220" s="872"/>
      <c r="K220" s="872"/>
      <c r="L220" s="872"/>
      <c r="M220" s="872"/>
      <c r="O220" s="872"/>
    </row>
    <row r="221" spans="1:15">
      <c r="A221" s="872"/>
      <c r="B221" s="872"/>
      <c r="C221" s="872"/>
      <c r="D221" s="872"/>
      <c r="E221" s="872"/>
      <c r="F221" s="872"/>
      <c r="G221" s="872"/>
      <c r="H221" s="872"/>
      <c r="I221" s="872"/>
      <c r="J221" s="872"/>
      <c r="K221" s="872"/>
      <c r="L221" s="872"/>
      <c r="M221" s="872"/>
      <c r="O221" s="872"/>
    </row>
    <row r="222" spans="1:15">
      <c r="A222" s="872"/>
      <c r="B222" s="872"/>
      <c r="C222" s="872"/>
      <c r="D222" s="872"/>
      <c r="E222" s="872"/>
      <c r="F222" s="872"/>
      <c r="G222" s="872"/>
      <c r="H222" s="872"/>
      <c r="I222" s="872"/>
      <c r="J222" s="872"/>
      <c r="K222" s="872"/>
      <c r="L222" s="872"/>
      <c r="M222" s="872"/>
      <c r="O222" s="872"/>
    </row>
    <row r="223" spans="1:15">
      <c r="A223" s="872"/>
      <c r="B223" s="872"/>
      <c r="C223" s="872"/>
      <c r="D223" s="872"/>
      <c r="E223" s="872"/>
      <c r="F223" s="872"/>
      <c r="G223" s="872"/>
      <c r="H223" s="872"/>
      <c r="I223" s="872"/>
      <c r="J223" s="872"/>
      <c r="K223" s="872"/>
      <c r="L223" s="872"/>
      <c r="M223" s="872"/>
      <c r="O223" s="872"/>
    </row>
    <row r="224" spans="1:15">
      <c r="A224" s="872"/>
      <c r="B224" s="872"/>
      <c r="C224" s="872"/>
      <c r="D224" s="872"/>
      <c r="E224" s="872"/>
      <c r="F224" s="872"/>
      <c r="G224" s="872"/>
      <c r="H224" s="872"/>
      <c r="I224" s="872"/>
      <c r="J224" s="872"/>
      <c r="K224" s="872"/>
      <c r="L224" s="872"/>
      <c r="M224" s="872"/>
      <c r="O224" s="872"/>
    </row>
    <row r="225" spans="1:15">
      <c r="A225" s="872"/>
      <c r="B225" s="872"/>
      <c r="C225" s="872"/>
      <c r="D225" s="872"/>
      <c r="E225" s="872"/>
      <c r="F225" s="872"/>
      <c r="G225" s="872"/>
      <c r="H225" s="872"/>
      <c r="I225" s="872"/>
      <c r="J225" s="872"/>
      <c r="K225" s="872"/>
      <c r="L225" s="872"/>
      <c r="M225" s="872"/>
      <c r="O225" s="872"/>
    </row>
    <row r="226" spans="1:15">
      <c r="A226" s="872"/>
      <c r="B226" s="872"/>
      <c r="C226" s="872"/>
      <c r="D226" s="872"/>
      <c r="E226" s="872"/>
      <c r="F226" s="872"/>
      <c r="G226" s="872"/>
      <c r="H226" s="872"/>
      <c r="I226" s="872"/>
      <c r="J226" s="872"/>
      <c r="K226" s="872"/>
      <c r="L226" s="872"/>
      <c r="M226" s="872"/>
      <c r="O226" s="872"/>
    </row>
    <row r="227" spans="1:15">
      <c r="A227" s="872"/>
      <c r="B227" s="872"/>
      <c r="C227" s="872"/>
      <c r="D227" s="872"/>
      <c r="E227" s="872"/>
      <c r="F227" s="872"/>
      <c r="G227" s="872"/>
      <c r="H227" s="872"/>
      <c r="I227" s="872"/>
      <c r="J227" s="872"/>
      <c r="K227" s="872"/>
      <c r="L227" s="872"/>
      <c r="M227" s="872"/>
      <c r="O227" s="872"/>
    </row>
    <row r="228" spans="1:15">
      <c r="A228" s="872"/>
      <c r="B228" s="872"/>
      <c r="C228" s="872"/>
      <c r="D228" s="872"/>
      <c r="E228" s="872"/>
      <c r="F228" s="872"/>
      <c r="G228" s="872"/>
      <c r="H228" s="872"/>
      <c r="I228" s="872"/>
      <c r="J228" s="872"/>
      <c r="K228" s="872"/>
      <c r="L228" s="872"/>
      <c r="M228" s="872"/>
      <c r="O228" s="872"/>
    </row>
    <row r="229" spans="1:15">
      <c r="A229" s="872"/>
      <c r="B229" s="872"/>
      <c r="C229" s="872"/>
      <c r="D229" s="872"/>
      <c r="E229" s="872"/>
      <c r="F229" s="872"/>
      <c r="G229" s="872"/>
      <c r="H229" s="872"/>
      <c r="I229" s="872"/>
      <c r="J229" s="872"/>
      <c r="K229" s="872"/>
      <c r="L229" s="872"/>
      <c r="M229" s="872"/>
      <c r="O229" s="872"/>
    </row>
    <row r="230" spans="1:15">
      <c r="A230" s="872"/>
      <c r="B230" s="872"/>
      <c r="C230" s="872"/>
      <c r="D230" s="872"/>
      <c r="E230" s="872"/>
      <c r="F230" s="872"/>
      <c r="G230" s="872"/>
      <c r="H230" s="872"/>
      <c r="I230" s="872"/>
      <c r="J230" s="872"/>
      <c r="K230" s="872"/>
      <c r="L230" s="872"/>
      <c r="M230" s="872"/>
      <c r="O230" s="872"/>
    </row>
    <row r="231" spans="1:15">
      <c r="A231" s="872"/>
      <c r="B231" s="872"/>
      <c r="C231" s="872"/>
      <c r="D231" s="872"/>
      <c r="E231" s="872"/>
      <c r="F231" s="872"/>
      <c r="G231" s="872"/>
      <c r="H231" s="872"/>
      <c r="I231" s="872"/>
      <c r="J231" s="872"/>
      <c r="K231" s="872"/>
      <c r="L231" s="872"/>
      <c r="M231" s="872"/>
      <c r="O231" s="872"/>
    </row>
    <row r="232" spans="1:15">
      <c r="A232" s="872"/>
      <c r="B232" s="872"/>
      <c r="C232" s="872"/>
      <c r="D232" s="872"/>
      <c r="E232" s="872"/>
      <c r="F232" s="872"/>
      <c r="G232" s="872"/>
      <c r="H232" s="872"/>
      <c r="I232" s="872"/>
      <c r="J232" s="872"/>
      <c r="K232" s="872"/>
      <c r="L232" s="872"/>
      <c r="M232" s="872"/>
      <c r="O232" s="872"/>
    </row>
    <row r="233" spans="1:15">
      <c r="A233" s="872"/>
      <c r="B233" s="872"/>
      <c r="C233" s="872"/>
      <c r="D233" s="872"/>
      <c r="E233" s="872"/>
      <c r="F233" s="872"/>
      <c r="G233" s="872"/>
      <c r="H233" s="872"/>
      <c r="I233" s="872"/>
      <c r="J233" s="872"/>
      <c r="K233" s="872"/>
      <c r="L233" s="872"/>
      <c r="M233" s="872"/>
      <c r="O233" s="872"/>
    </row>
    <row r="234" spans="1:15">
      <c r="A234" s="872"/>
      <c r="B234" s="872"/>
      <c r="C234" s="872"/>
      <c r="D234" s="872"/>
      <c r="E234" s="872"/>
      <c r="F234" s="872"/>
      <c r="G234" s="872"/>
      <c r="H234" s="872"/>
      <c r="I234" s="872"/>
      <c r="J234" s="872"/>
      <c r="K234" s="872"/>
      <c r="L234" s="872"/>
      <c r="M234" s="872"/>
      <c r="O234" s="872"/>
    </row>
    <row r="235" spans="1:15">
      <c r="A235" s="872"/>
      <c r="B235" s="872"/>
      <c r="C235" s="872"/>
      <c r="D235" s="872"/>
      <c r="E235" s="872"/>
      <c r="F235" s="872"/>
      <c r="G235" s="872"/>
      <c r="H235" s="872"/>
      <c r="I235" s="872"/>
      <c r="J235" s="872"/>
      <c r="K235" s="872"/>
      <c r="L235" s="872"/>
      <c r="M235" s="872"/>
      <c r="O235" s="872"/>
    </row>
    <row r="236" spans="1:15">
      <c r="A236" s="872"/>
      <c r="B236" s="872"/>
      <c r="C236" s="872"/>
      <c r="D236" s="872"/>
      <c r="E236" s="872"/>
      <c r="F236" s="872"/>
      <c r="G236" s="872"/>
      <c r="H236" s="872"/>
      <c r="I236" s="872"/>
      <c r="J236" s="872"/>
      <c r="K236" s="872"/>
      <c r="L236" s="872"/>
      <c r="M236" s="872"/>
      <c r="O236" s="872"/>
    </row>
    <row r="237" spans="1:15">
      <c r="A237" s="872"/>
      <c r="B237" s="872"/>
      <c r="C237" s="872"/>
      <c r="D237" s="872"/>
      <c r="E237" s="872"/>
      <c r="F237" s="872"/>
      <c r="G237" s="872"/>
      <c r="H237" s="872"/>
      <c r="I237" s="872"/>
      <c r="J237" s="872"/>
      <c r="K237" s="872"/>
      <c r="L237" s="872"/>
      <c r="M237" s="872"/>
      <c r="O237" s="872"/>
    </row>
    <row r="238" spans="1:15">
      <c r="A238" s="872"/>
      <c r="B238" s="872"/>
      <c r="C238" s="872"/>
      <c r="D238" s="872"/>
      <c r="E238" s="872"/>
      <c r="F238" s="872"/>
      <c r="G238" s="872"/>
      <c r="H238" s="872"/>
      <c r="I238" s="872"/>
      <c r="J238" s="872"/>
      <c r="K238" s="872"/>
      <c r="L238" s="872"/>
      <c r="M238" s="872"/>
      <c r="O238" s="872"/>
    </row>
    <row r="239" spans="1:15">
      <c r="A239" s="872"/>
      <c r="B239" s="872"/>
      <c r="C239" s="872"/>
      <c r="D239" s="872"/>
      <c r="E239" s="872"/>
      <c r="F239" s="872"/>
      <c r="G239" s="872"/>
      <c r="H239" s="872"/>
      <c r="I239" s="872"/>
      <c r="J239" s="872"/>
      <c r="K239" s="872"/>
      <c r="L239" s="872"/>
      <c r="M239" s="872"/>
      <c r="O239" s="872"/>
    </row>
    <row r="240" spans="1:15">
      <c r="A240" s="872"/>
      <c r="B240" s="872"/>
      <c r="C240" s="872"/>
      <c r="D240" s="872"/>
      <c r="E240" s="872"/>
      <c r="F240" s="872"/>
      <c r="G240" s="872"/>
      <c r="H240" s="872"/>
      <c r="I240" s="872"/>
      <c r="J240" s="872"/>
      <c r="K240" s="872"/>
      <c r="L240" s="872"/>
      <c r="M240" s="872"/>
      <c r="O240" s="872"/>
    </row>
    <row r="241" spans="1:15">
      <c r="A241" s="872"/>
      <c r="B241" s="872"/>
      <c r="C241" s="872"/>
      <c r="D241" s="872"/>
      <c r="E241" s="872"/>
      <c r="F241" s="872"/>
      <c r="G241" s="872"/>
      <c r="H241" s="872"/>
      <c r="I241" s="872"/>
      <c r="J241" s="872"/>
      <c r="K241" s="872"/>
      <c r="L241" s="872"/>
      <c r="M241" s="872"/>
      <c r="O241" s="872"/>
    </row>
    <row r="242" spans="1:15">
      <c r="A242" s="872"/>
      <c r="B242" s="872"/>
      <c r="C242" s="872"/>
      <c r="D242" s="872"/>
      <c r="E242" s="872"/>
      <c r="F242" s="872"/>
      <c r="G242" s="872"/>
      <c r="H242" s="872"/>
      <c r="I242" s="872"/>
      <c r="J242" s="872"/>
      <c r="K242" s="872"/>
      <c r="L242" s="872"/>
      <c r="M242" s="872"/>
      <c r="O242" s="872"/>
    </row>
    <row r="243" spans="1:15">
      <c r="A243" s="872"/>
      <c r="B243" s="872"/>
      <c r="C243" s="872"/>
      <c r="D243" s="872"/>
      <c r="E243" s="872"/>
      <c r="F243" s="872"/>
      <c r="G243" s="872"/>
      <c r="H243" s="872"/>
      <c r="I243" s="872"/>
      <c r="J243" s="872"/>
      <c r="K243" s="872"/>
      <c r="L243" s="872"/>
      <c r="M243" s="872"/>
      <c r="O243" s="872"/>
    </row>
    <row r="244" spans="1:15">
      <c r="A244" s="872"/>
      <c r="B244" s="872"/>
      <c r="C244" s="872"/>
      <c r="D244" s="872"/>
      <c r="E244" s="872"/>
      <c r="F244" s="872"/>
      <c r="G244" s="872"/>
      <c r="H244" s="872"/>
      <c r="I244" s="872"/>
      <c r="J244" s="872"/>
      <c r="K244" s="872"/>
      <c r="L244" s="872"/>
      <c r="M244" s="872"/>
      <c r="O244" s="872"/>
    </row>
    <row r="245" spans="1:15">
      <c r="A245" s="872"/>
      <c r="B245" s="872"/>
      <c r="C245" s="872"/>
      <c r="D245" s="872"/>
      <c r="E245" s="872"/>
      <c r="F245" s="872"/>
      <c r="G245" s="872"/>
      <c r="H245" s="872"/>
      <c r="I245" s="872"/>
      <c r="J245" s="872"/>
      <c r="K245" s="872"/>
      <c r="L245" s="872"/>
      <c r="M245" s="872"/>
      <c r="O245" s="872"/>
    </row>
    <row r="246" spans="1:15">
      <c r="A246" s="872"/>
      <c r="B246" s="872"/>
      <c r="C246" s="872"/>
      <c r="D246" s="872"/>
      <c r="E246" s="872"/>
      <c r="F246" s="872"/>
      <c r="G246" s="872"/>
      <c r="H246" s="872"/>
      <c r="I246" s="872"/>
      <c r="J246" s="872"/>
      <c r="K246" s="872"/>
      <c r="L246" s="872"/>
      <c r="M246" s="872"/>
      <c r="O246" s="872"/>
    </row>
    <row r="247" spans="1:15">
      <c r="A247" s="872"/>
      <c r="B247" s="872"/>
      <c r="C247" s="872"/>
      <c r="D247" s="872"/>
      <c r="E247" s="872"/>
      <c r="F247" s="872"/>
      <c r="G247" s="872"/>
      <c r="H247" s="872"/>
      <c r="I247" s="872"/>
      <c r="J247" s="872"/>
      <c r="K247" s="872"/>
      <c r="L247" s="872"/>
      <c r="M247" s="872"/>
      <c r="O247" s="872"/>
    </row>
    <row r="248" spans="1:15">
      <c r="A248" s="872"/>
      <c r="B248" s="872"/>
      <c r="C248" s="872"/>
      <c r="D248" s="872"/>
      <c r="E248" s="872"/>
      <c r="F248" s="872"/>
      <c r="G248" s="872"/>
      <c r="H248" s="872"/>
      <c r="I248" s="872"/>
      <c r="J248" s="872"/>
      <c r="K248" s="872"/>
      <c r="L248" s="872"/>
      <c r="M248" s="872"/>
      <c r="O248" s="872"/>
    </row>
    <row r="249" spans="1:15">
      <c r="A249" s="872"/>
      <c r="B249" s="872"/>
      <c r="C249" s="872"/>
      <c r="D249" s="872"/>
      <c r="E249" s="872"/>
      <c r="F249" s="872"/>
      <c r="G249" s="872"/>
      <c r="H249" s="872"/>
      <c r="I249" s="872"/>
      <c r="J249" s="872"/>
      <c r="K249" s="872"/>
      <c r="L249" s="872"/>
      <c r="M249" s="872"/>
      <c r="O249" s="872"/>
    </row>
    <row r="250" spans="1:15">
      <c r="A250" s="872"/>
      <c r="B250" s="872"/>
      <c r="C250" s="872"/>
      <c r="D250" s="872"/>
      <c r="E250" s="872"/>
      <c r="F250" s="872"/>
      <c r="G250" s="872"/>
      <c r="H250" s="872"/>
      <c r="I250" s="872"/>
      <c r="J250" s="872"/>
      <c r="K250" s="872"/>
      <c r="L250" s="872"/>
      <c r="M250" s="872"/>
      <c r="O250" s="872"/>
    </row>
    <row r="251" spans="1:15">
      <c r="A251" s="872"/>
      <c r="B251" s="872"/>
      <c r="C251" s="872"/>
      <c r="D251" s="872"/>
      <c r="E251" s="872"/>
      <c r="F251" s="872"/>
      <c r="G251" s="872"/>
      <c r="H251" s="872"/>
      <c r="I251" s="872"/>
      <c r="J251" s="872"/>
      <c r="K251" s="872"/>
      <c r="L251" s="872"/>
      <c r="M251" s="872"/>
      <c r="O251" s="872"/>
    </row>
    <row r="252" spans="1:15">
      <c r="A252" s="872"/>
      <c r="B252" s="872"/>
      <c r="C252" s="872"/>
      <c r="D252" s="872"/>
      <c r="E252" s="872"/>
      <c r="F252" s="872"/>
      <c r="G252" s="872"/>
      <c r="H252" s="872"/>
      <c r="I252" s="872"/>
      <c r="J252" s="872"/>
      <c r="K252" s="872"/>
      <c r="L252" s="872"/>
      <c r="M252" s="872"/>
      <c r="O252" s="872"/>
    </row>
    <row r="253" spans="1:15">
      <c r="A253" s="872"/>
      <c r="B253" s="872"/>
      <c r="C253" s="872"/>
      <c r="D253" s="872"/>
      <c r="E253" s="872"/>
      <c r="F253" s="872"/>
      <c r="G253" s="872"/>
      <c r="H253" s="872"/>
      <c r="I253" s="872"/>
      <c r="J253" s="872"/>
      <c r="K253" s="872"/>
      <c r="L253" s="872"/>
      <c r="M253" s="872"/>
      <c r="O253" s="872"/>
    </row>
    <row r="254" spans="1:15">
      <c r="A254" s="872"/>
      <c r="B254" s="872"/>
      <c r="C254" s="872"/>
      <c r="D254" s="872"/>
      <c r="E254" s="872"/>
      <c r="F254" s="872"/>
      <c r="G254" s="872"/>
      <c r="H254" s="872"/>
      <c r="I254" s="872"/>
      <c r="J254" s="872"/>
      <c r="K254" s="872"/>
      <c r="L254" s="872"/>
      <c r="M254" s="872"/>
      <c r="O254" s="872"/>
    </row>
    <row r="255" spans="1:15">
      <c r="A255" s="872"/>
      <c r="B255" s="872"/>
      <c r="C255" s="872"/>
      <c r="D255" s="872"/>
      <c r="E255" s="872"/>
      <c r="F255" s="872"/>
      <c r="G255" s="872"/>
      <c r="H255" s="872"/>
      <c r="I255" s="872"/>
      <c r="J255" s="872"/>
      <c r="K255" s="872"/>
      <c r="L255" s="872"/>
      <c r="M255" s="872"/>
      <c r="O255" s="872"/>
    </row>
    <row r="256" spans="1:15">
      <c r="A256" s="872"/>
      <c r="B256" s="872"/>
      <c r="C256" s="872"/>
      <c r="D256" s="872"/>
      <c r="E256" s="872"/>
      <c r="F256" s="872"/>
      <c r="G256" s="872"/>
      <c r="H256" s="872"/>
      <c r="I256" s="872"/>
      <c r="J256" s="872"/>
      <c r="K256" s="872"/>
      <c r="L256" s="872"/>
      <c r="M256" s="872"/>
      <c r="O256" s="872"/>
    </row>
    <row r="257" spans="1:15">
      <c r="A257" s="872"/>
      <c r="B257" s="872"/>
      <c r="C257" s="872"/>
      <c r="D257" s="872"/>
      <c r="E257" s="872"/>
      <c r="F257" s="872"/>
      <c r="G257" s="872"/>
      <c r="H257" s="872"/>
      <c r="I257" s="872"/>
      <c r="J257" s="872"/>
      <c r="K257" s="872"/>
      <c r="L257" s="872"/>
      <c r="M257" s="872"/>
      <c r="O257" s="872"/>
    </row>
    <row r="258" spans="1:15">
      <c r="A258" s="872"/>
      <c r="B258" s="872"/>
      <c r="C258" s="872"/>
      <c r="D258" s="872"/>
      <c r="E258" s="872"/>
      <c r="F258" s="872"/>
      <c r="G258" s="872"/>
      <c r="H258" s="872"/>
      <c r="I258" s="872"/>
      <c r="J258" s="872"/>
      <c r="K258" s="872"/>
      <c r="L258" s="872"/>
      <c r="M258" s="872"/>
      <c r="O258" s="872"/>
    </row>
    <row r="259" spans="1:15">
      <c r="A259" s="872"/>
      <c r="B259" s="872"/>
      <c r="C259" s="872"/>
      <c r="D259" s="872"/>
      <c r="E259" s="872"/>
      <c r="F259" s="872"/>
      <c r="G259" s="872"/>
      <c r="H259" s="872"/>
      <c r="I259" s="872"/>
      <c r="J259" s="872"/>
      <c r="K259" s="872"/>
      <c r="L259" s="872"/>
      <c r="M259" s="872"/>
      <c r="O259" s="872"/>
    </row>
    <row r="260" spans="1:15">
      <c r="A260" s="872"/>
      <c r="B260" s="872"/>
      <c r="C260" s="872"/>
      <c r="D260" s="872"/>
      <c r="E260" s="872"/>
      <c r="F260" s="872"/>
      <c r="G260" s="872"/>
      <c r="H260" s="872"/>
      <c r="I260" s="872"/>
      <c r="J260" s="872"/>
      <c r="K260" s="872"/>
      <c r="L260" s="872"/>
      <c r="M260" s="872"/>
      <c r="O260" s="872"/>
    </row>
    <row r="261" spans="1:15">
      <c r="A261" s="872"/>
      <c r="B261" s="872"/>
      <c r="C261" s="872"/>
      <c r="D261" s="872"/>
      <c r="E261" s="872"/>
      <c r="F261" s="872"/>
      <c r="G261" s="872"/>
      <c r="H261" s="872"/>
      <c r="I261" s="872"/>
      <c r="J261" s="872"/>
      <c r="K261" s="872"/>
      <c r="L261" s="872"/>
      <c r="M261" s="872"/>
      <c r="O261" s="872"/>
    </row>
    <row r="262" spans="1:15">
      <c r="A262" s="872"/>
      <c r="B262" s="872"/>
      <c r="C262" s="872"/>
      <c r="D262" s="872"/>
      <c r="E262" s="872"/>
      <c r="F262" s="872"/>
      <c r="G262" s="872"/>
      <c r="H262" s="872"/>
      <c r="I262" s="872"/>
      <c r="J262" s="872"/>
      <c r="K262" s="872"/>
      <c r="L262" s="872"/>
      <c r="M262" s="872"/>
      <c r="O262" s="872"/>
    </row>
    <row r="263" spans="1:15">
      <c r="A263" s="872"/>
      <c r="B263" s="872"/>
      <c r="C263" s="872"/>
      <c r="D263" s="872"/>
      <c r="E263" s="872"/>
      <c r="F263" s="872"/>
      <c r="G263" s="872"/>
      <c r="H263" s="872"/>
      <c r="I263" s="872"/>
      <c r="J263" s="872"/>
      <c r="K263" s="872"/>
      <c r="L263" s="872"/>
      <c r="M263" s="872"/>
      <c r="O263" s="872"/>
    </row>
    <row r="264" spans="1:15">
      <c r="A264" s="872"/>
      <c r="B264" s="872"/>
      <c r="C264" s="872"/>
      <c r="D264" s="872"/>
      <c r="E264" s="872"/>
      <c r="F264" s="872"/>
      <c r="G264" s="872"/>
      <c r="H264" s="872"/>
      <c r="I264" s="872"/>
      <c r="J264" s="872"/>
      <c r="K264" s="872"/>
      <c r="L264" s="872"/>
      <c r="M264" s="872"/>
      <c r="O264" s="872"/>
    </row>
    <row r="265" spans="1:15">
      <c r="A265" s="872"/>
      <c r="B265" s="872"/>
      <c r="C265" s="872"/>
      <c r="D265" s="872"/>
      <c r="E265" s="872"/>
      <c r="F265" s="872"/>
      <c r="G265" s="872"/>
      <c r="H265" s="872"/>
      <c r="I265" s="872"/>
      <c r="J265" s="872"/>
      <c r="K265" s="872"/>
      <c r="L265" s="872"/>
      <c r="M265" s="872"/>
      <c r="O265" s="872"/>
    </row>
    <row r="266" spans="1:15">
      <c r="A266" s="872"/>
      <c r="B266" s="872"/>
      <c r="C266" s="872"/>
      <c r="D266" s="872"/>
      <c r="E266" s="872"/>
      <c r="F266" s="872"/>
      <c r="G266" s="872"/>
      <c r="H266" s="872"/>
      <c r="I266" s="872"/>
      <c r="J266" s="872"/>
      <c r="K266" s="872"/>
      <c r="L266" s="872"/>
      <c r="M266" s="872"/>
      <c r="O266" s="872"/>
    </row>
    <row r="267" spans="1:15">
      <c r="A267" s="872"/>
      <c r="B267" s="872"/>
      <c r="C267" s="872"/>
      <c r="D267" s="872"/>
      <c r="E267" s="872"/>
      <c r="F267" s="872"/>
      <c r="G267" s="872"/>
      <c r="H267" s="872"/>
      <c r="I267" s="872"/>
      <c r="J267" s="872"/>
      <c r="K267" s="872"/>
      <c r="L267" s="872"/>
      <c r="M267" s="872"/>
      <c r="O267" s="872"/>
    </row>
    <row r="268" spans="1:15">
      <c r="A268" s="872"/>
      <c r="B268" s="872"/>
      <c r="C268" s="872"/>
      <c r="D268" s="872"/>
      <c r="E268" s="872"/>
      <c r="F268" s="872"/>
      <c r="G268" s="872"/>
      <c r="H268" s="872"/>
      <c r="I268" s="872"/>
      <c r="J268" s="872"/>
      <c r="K268" s="872"/>
      <c r="L268" s="872"/>
      <c r="M268" s="872"/>
      <c r="O268" s="872"/>
    </row>
    <row r="269" spans="1:15">
      <c r="A269" s="872"/>
      <c r="B269" s="872"/>
      <c r="C269" s="872"/>
      <c r="D269" s="872"/>
      <c r="E269" s="872"/>
      <c r="F269" s="872"/>
      <c r="G269" s="872"/>
      <c r="H269" s="872"/>
      <c r="I269" s="872"/>
      <c r="J269" s="872"/>
      <c r="K269" s="872"/>
      <c r="L269" s="872"/>
      <c r="M269" s="872"/>
      <c r="O269" s="872"/>
    </row>
    <row r="270" spans="1:15">
      <c r="A270" s="872"/>
      <c r="B270" s="872"/>
      <c r="C270" s="872"/>
      <c r="D270" s="872"/>
      <c r="E270" s="872"/>
      <c r="F270" s="872"/>
      <c r="G270" s="872"/>
      <c r="H270" s="872"/>
      <c r="I270" s="872"/>
      <c r="J270" s="872"/>
      <c r="K270" s="872"/>
      <c r="L270" s="872"/>
      <c r="M270" s="872"/>
      <c r="O270" s="872"/>
    </row>
    <row r="271" spans="1:15">
      <c r="A271" s="872"/>
      <c r="B271" s="872"/>
      <c r="C271" s="872"/>
      <c r="D271" s="872"/>
      <c r="E271" s="872"/>
      <c r="F271" s="872"/>
      <c r="G271" s="872"/>
      <c r="H271" s="872"/>
      <c r="I271" s="872"/>
      <c r="J271" s="872"/>
      <c r="K271" s="872"/>
      <c r="L271" s="872"/>
      <c r="M271" s="872"/>
      <c r="O271" s="872"/>
    </row>
    <row r="272" spans="1:15">
      <c r="A272" s="872"/>
      <c r="B272" s="872"/>
      <c r="C272" s="872"/>
      <c r="D272" s="872"/>
      <c r="E272" s="872"/>
      <c r="F272" s="872"/>
      <c r="G272" s="872"/>
      <c r="H272" s="872"/>
      <c r="I272" s="872"/>
      <c r="J272" s="872"/>
      <c r="K272" s="872"/>
      <c r="L272" s="872"/>
      <c r="M272" s="872"/>
      <c r="O272" s="872"/>
    </row>
    <row r="273" spans="1:15">
      <c r="A273" s="872"/>
      <c r="B273" s="872"/>
      <c r="C273" s="872"/>
      <c r="D273" s="872"/>
      <c r="E273" s="872"/>
      <c r="F273" s="872"/>
      <c r="G273" s="872"/>
      <c r="H273" s="872"/>
      <c r="I273" s="872"/>
      <c r="J273" s="872"/>
      <c r="K273" s="872"/>
      <c r="L273" s="872"/>
      <c r="M273" s="872"/>
      <c r="O273" s="872"/>
    </row>
    <row r="274" spans="1:15">
      <c r="A274" s="872"/>
      <c r="B274" s="872"/>
      <c r="C274" s="872"/>
      <c r="D274" s="872"/>
      <c r="E274" s="872"/>
      <c r="F274" s="872"/>
      <c r="G274" s="872"/>
      <c r="H274" s="872"/>
      <c r="I274" s="872"/>
      <c r="J274" s="872"/>
      <c r="K274" s="872"/>
      <c r="L274" s="872"/>
      <c r="M274" s="872"/>
      <c r="O274" s="872"/>
    </row>
    <row r="275" spans="1:15">
      <c r="A275" s="872"/>
      <c r="B275" s="872"/>
      <c r="C275" s="872"/>
      <c r="D275" s="872"/>
      <c r="E275" s="872"/>
      <c r="F275" s="872"/>
      <c r="G275" s="872"/>
      <c r="H275" s="872"/>
      <c r="I275" s="872"/>
      <c r="J275" s="872"/>
      <c r="K275" s="872"/>
      <c r="L275" s="872"/>
      <c r="M275" s="872"/>
      <c r="O275" s="872"/>
    </row>
    <row r="276" spans="1:15">
      <c r="A276" s="872"/>
      <c r="B276" s="872"/>
      <c r="C276" s="872"/>
      <c r="D276" s="872"/>
      <c r="E276" s="872"/>
      <c r="F276" s="872"/>
      <c r="G276" s="872"/>
      <c r="H276" s="872"/>
      <c r="I276" s="872"/>
      <c r="J276" s="872"/>
      <c r="K276" s="872"/>
      <c r="L276" s="872"/>
      <c r="M276" s="872"/>
      <c r="O276" s="872"/>
    </row>
    <row r="277" spans="1:15">
      <c r="A277" s="872"/>
      <c r="B277" s="872"/>
      <c r="C277" s="872"/>
      <c r="D277" s="872"/>
      <c r="E277" s="872"/>
      <c r="F277" s="872"/>
      <c r="G277" s="872"/>
      <c r="H277" s="872"/>
      <c r="I277" s="872"/>
      <c r="J277" s="872"/>
      <c r="K277" s="872"/>
      <c r="L277" s="872"/>
      <c r="M277" s="872"/>
      <c r="O277" s="872"/>
    </row>
    <row r="278" spans="1:15">
      <c r="A278" s="872"/>
      <c r="B278" s="872"/>
      <c r="C278" s="872"/>
      <c r="D278" s="872"/>
      <c r="E278" s="872"/>
      <c r="F278" s="872"/>
      <c r="G278" s="872"/>
      <c r="H278" s="872"/>
      <c r="I278" s="872"/>
      <c r="J278" s="872"/>
      <c r="K278" s="872"/>
      <c r="L278" s="872"/>
      <c r="M278" s="872"/>
      <c r="O278" s="872"/>
    </row>
    <row r="279" spans="1:15">
      <c r="A279" s="872"/>
      <c r="B279" s="872"/>
      <c r="C279" s="872"/>
      <c r="D279" s="872"/>
      <c r="E279" s="872"/>
      <c r="F279" s="872"/>
      <c r="G279" s="872"/>
      <c r="H279" s="872"/>
      <c r="I279" s="872"/>
      <c r="J279" s="872"/>
      <c r="K279" s="872"/>
      <c r="L279" s="872"/>
      <c r="M279" s="872"/>
      <c r="O279" s="872"/>
    </row>
    <row r="280" spans="1:15">
      <c r="A280" s="872"/>
      <c r="B280" s="872"/>
      <c r="C280" s="872"/>
      <c r="D280" s="872"/>
      <c r="E280" s="872"/>
      <c r="F280" s="872"/>
      <c r="G280" s="872"/>
      <c r="H280" s="872"/>
      <c r="I280" s="872"/>
      <c r="J280" s="872"/>
      <c r="K280" s="872"/>
      <c r="L280" s="872"/>
      <c r="M280" s="872"/>
      <c r="O280" s="872"/>
    </row>
    <row r="281" spans="1:15">
      <c r="A281" s="872"/>
      <c r="B281" s="872"/>
      <c r="C281" s="872"/>
      <c r="D281" s="872"/>
      <c r="E281" s="872"/>
      <c r="F281" s="872"/>
      <c r="G281" s="872"/>
      <c r="H281" s="872"/>
      <c r="I281" s="872"/>
      <c r="J281" s="872"/>
      <c r="K281" s="872"/>
      <c r="L281" s="872"/>
      <c r="M281" s="872"/>
      <c r="O281" s="872"/>
    </row>
    <row r="282" spans="1:15">
      <c r="A282" s="872"/>
      <c r="B282" s="872"/>
      <c r="C282" s="872"/>
      <c r="D282" s="872"/>
      <c r="E282" s="872"/>
      <c r="F282" s="872"/>
      <c r="G282" s="872"/>
      <c r="H282" s="872"/>
      <c r="I282" s="872"/>
      <c r="J282" s="872"/>
      <c r="K282" s="872"/>
      <c r="L282" s="872"/>
      <c r="M282" s="872"/>
      <c r="O282" s="872"/>
    </row>
    <row r="283" spans="1:15">
      <c r="A283" s="872"/>
      <c r="B283" s="872"/>
      <c r="C283" s="872"/>
      <c r="D283" s="872"/>
      <c r="E283" s="872"/>
      <c r="F283" s="872"/>
      <c r="G283" s="872"/>
      <c r="H283" s="872"/>
      <c r="I283" s="872"/>
      <c r="J283" s="872"/>
      <c r="K283" s="872"/>
      <c r="L283" s="872"/>
      <c r="M283" s="872"/>
      <c r="O283" s="872"/>
    </row>
    <row r="284" spans="1:15">
      <c r="A284" s="872"/>
      <c r="B284" s="872"/>
      <c r="C284" s="872"/>
      <c r="D284" s="872"/>
      <c r="E284" s="872"/>
      <c r="F284" s="872"/>
      <c r="G284" s="872"/>
      <c r="H284" s="872"/>
      <c r="I284" s="872"/>
      <c r="J284" s="872"/>
      <c r="K284" s="872"/>
      <c r="L284" s="872"/>
      <c r="M284" s="872"/>
      <c r="O284" s="872"/>
    </row>
    <row r="285" spans="1:15">
      <c r="A285" s="872"/>
      <c r="B285" s="872"/>
      <c r="C285" s="872"/>
      <c r="D285" s="872"/>
      <c r="E285" s="872"/>
      <c r="F285" s="872"/>
      <c r="G285" s="872"/>
      <c r="H285" s="872"/>
      <c r="I285" s="872"/>
      <c r="J285" s="872"/>
      <c r="K285" s="872"/>
      <c r="L285" s="872"/>
      <c r="M285" s="872"/>
      <c r="O285" s="872"/>
    </row>
    <row r="286" spans="1:15">
      <c r="A286" s="872"/>
      <c r="B286" s="872"/>
      <c r="C286" s="872"/>
      <c r="D286" s="872"/>
      <c r="E286" s="872"/>
      <c r="F286" s="872"/>
      <c r="G286" s="872"/>
      <c r="H286" s="872"/>
      <c r="I286" s="872"/>
      <c r="J286" s="872"/>
      <c r="K286" s="872"/>
      <c r="L286" s="872"/>
      <c r="M286" s="872"/>
      <c r="O286" s="872"/>
    </row>
    <row r="287" spans="1:15">
      <c r="A287" s="872"/>
      <c r="B287" s="872"/>
      <c r="C287" s="872"/>
      <c r="D287" s="872"/>
      <c r="E287" s="872"/>
      <c r="F287" s="872"/>
      <c r="G287" s="872"/>
      <c r="H287" s="872"/>
      <c r="I287" s="872"/>
      <c r="J287" s="872"/>
      <c r="K287" s="872"/>
      <c r="L287" s="872"/>
      <c r="M287" s="872"/>
      <c r="O287" s="872"/>
    </row>
    <row r="288" spans="1:15">
      <c r="A288" s="872"/>
      <c r="B288" s="872"/>
      <c r="C288" s="872"/>
      <c r="D288" s="872"/>
      <c r="E288" s="872"/>
      <c r="F288" s="872"/>
      <c r="G288" s="872"/>
      <c r="H288" s="872"/>
      <c r="I288" s="872"/>
      <c r="J288" s="872"/>
      <c r="K288" s="872"/>
      <c r="L288" s="872"/>
      <c r="M288" s="872"/>
      <c r="O288" s="872"/>
    </row>
    <row r="289" spans="1:15">
      <c r="A289" s="872"/>
      <c r="B289" s="872"/>
      <c r="C289" s="872"/>
      <c r="D289" s="872"/>
      <c r="E289" s="872"/>
      <c r="F289" s="872"/>
      <c r="G289" s="872"/>
      <c r="H289" s="872"/>
      <c r="I289" s="872"/>
      <c r="J289" s="872"/>
      <c r="K289" s="872"/>
      <c r="L289" s="872"/>
      <c r="M289" s="872"/>
      <c r="O289" s="872"/>
    </row>
    <row r="290" spans="1:15">
      <c r="A290" s="872"/>
      <c r="B290" s="872"/>
      <c r="C290" s="872"/>
      <c r="D290" s="872"/>
      <c r="E290" s="872"/>
      <c r="F290" s="872"/>
      <c r="G290" s="872"/>
      <c r="H290" s="872"/>
      <c r="I290" s="872"/>
      <c r="J290" s="872"/>
      <c r="K290" s="872"/>
      <c r="L290" s="872"/>
      <c r="M290" s="872"/>
      <c r="O290" s="872"/>
    </row>
    <row r="291" spans="1:15">
      <c r="A291" s="872"/>
      <c r="B291" s="872"/>
      <c r="C291" s="872"/>
      <c r="D291" s="872"/>
      <c r="E291" s="872"/>
      <c r="F291" s="872"/>
      <c r="G291" s="872"/>
      <c r="H291" s="872"/>
      <c r="I291" s="872"/>
      <c r="J291" s="872"/>
      <c r="K291" s="872"/>
      <c r="L291" s="872"/>
      <c r="M291" s="872"/>
      <c r="O291" s="872"/>
    </row>
    <row r="292" spans="1:15">
      <c r="A292" s="872"/>
      <c r="B292" s="872"/>
      <c r="C292" s="872"/>
      <c r="D292" s="872"/>
      <c r="E292" s="872"/>
      <c r="F292" s="872"/>
      <c r="G292" s="872"/>
      <c r="H292" s="872"/>
      <c r="I292" s="872"/>
      <c r="J292" s="872"/>
      <c r="K292" s="872"/>
      <c r="L292" s="872"/>
      <c r="M292" s="872"/>
      <c r="O292" s="872"/>
    </row>
    <row r="293" spans="1:15">
      <c r="A293" s="872"/>
      <c r="B293" s="872"/>
      <c r="C293" s="872"/>
      <c r="D293" s="872"/>
      <c r="E293" s="872"/>
      <c r="F293" s="872"/>
      <c r="G293" s="872"/>
      <c r="H293" s="872"/>
      <c r="I293" s="872"/>
      <c r="J293" s="872"/>
      <c r="K293" s="872"/>
      <c r="L293" s="872"/>
      <c r="M293" s="872"/>
      <c r="O293" s="872"/>
    </row>
    <row r="294" spans="1:15">
      <c r="A294" s="872"/>
      <c r="B294" s="872"/>
      <c r="C294" s="872"/>
      <c r="D294" s="872"/>
      <c r="E294" s="872"/>
      <c r="F294" s="872"/>
      <c r="G294" s="872"/>
      <c r="H294" s="872"/>
      <c r="I294" s="872"/>
      <c r="J294" s="872"/>
      <c r="K294" s="872"/>
      <c r="L294" s="872"/>
      <c r="M294" s="872"/>
      <c r="O294" s="872"/>
    </row>
    <row r="295" spans="1:15">
      <c r="A295" s="872"/>
      <c r="B295" s="872"/>
      <c r="C295" s="872"/>
      <c r="D295" s="872"/>
      <c r="E295" s="872"/>
      <c r="F295" s="872"/>
      <c r="G295" s="872"/>
      <c r="H295" s="872"/>
      <c r="I295" s="872"/>
      <c r="J295" s="872"/>
      <c r="K295" s="872"/>
      <c r="L295" s="872"/>
      <c r="M295" s="872"/>
      <c r="O295" s="872"/>
    </row>
    <row r="296" spans="1:15">
      <c r="A296" s="872"/>
      <c r="B296" s="872"/>
      <c r="C296" s="872"/>
      <c r="D296" s="872"/>
      <c r="E296" s="872"/>
      <c r="F296" s="872"/>
      <c r="G296" s="872"/>
      <c r="H296" s="872"/>
      <c r="I296" s="872"/>
      <c r="J296" s="872"/>
      <c r="K296" s="872"/>
      <c r="L296" s="872"/>
      <c r="M296" s="872"/>
      <c r="O296" s="872"/>
    </row>
    <row r="297" spans="1:15">
      <c r="A297" s="872"/>
      <c r="B297" s="872"/>
      <c r="C297" s="872"/>
      <c r="D297" s="872"/>
      <c r="E297" s="872"/>
      <c r="F297" s="872"/>
      <c r="G297" s="872"/>
      <c r="H297" s="872"/>
      <c r="I297" s="872"/>
      <c r="J297" s="872"/>
      <c r="K297" s="872"/>
      <c r="L297" s="872"/>
      <c r="M297" s="872"/>
      <c r="O297" s="872"/>
    </row>
    <row r="298" spans="1:15">
      <c r="A298" s="872"/>
      <c r="B298" s="872"/>
      <c r="C298" s="872"/>
      <c r="D298" s="872"/>
      <c r="E298" s="872"/>
      <c r="F298" s="872"/>
      <c r="G298" s="872"/>
      <c r="H298" s="872"/>
      <c r="I298" s="872"/>
      <c r="J298" s="872"/>
      <c r="K298" s="872"/>
      <c r="L298" s="872"/>
      <c r="M298" s="872"/>
      <c r="O298" s="872"/>
    </row>
    <row r="299" spans="1:15">
      <c r="A299" s="872"/>
      <c r="B299" s="872"/>
      <c r="C299" s="872"/>
      <c r="D299" s="872"/>
      <c r="E299" s="872"/>
      <c r="F299" s="872"/>
      <c r="G299" s="872"/>
      <c r="H299" s="872"/>
      <c r="I299" s="872"/>
      <c r="J299" s="872"/>
      <c r="K299" s="872"/>
      <c r="L299" s="872"/>
      <c r="M299" s="872"/>
      <c r="O299" s="872"/>
    </row>
    <row r="300" spans="1:15">
      <c r="A300" s="872"/>
      <c r="B300" s="872"/>
      <c r="C300" s="872"/>
      <c r="D300" s="872"/>
      <c r="E300" s="872"/>
      <c r="F300" s="872"/>
      <c r="G300" s="872"/>
      <c r="H300" s="872"/>
      <c r="I300" s="872"/>
      <c r="J300" s="872"/>
      <c r="K300" s="872"/>
      <c r="L300" s="872"/>
      <c r="M300" s="872"/>
      <c r="O300" s="872"/>
    </row>
    <row r="301" spans="1:15">
      <c r="A301" s="872"/>
      <c r="B301" s="872"/>
      <c r="C301" s="872"/>
      <c r="D301" s="872"/>
      <c r="E301" s="872"/>
      <c r="F301" s="872"/>
      <c r="G301" s="872"/>
      <c r="H301" s="872"/>
      <c r="I301" s="872"/>
      <c r="J301" s="872"/>
      <c r="K301" s="872"/>
      <c r="L301" s="872"/>
      <c r="M301" s="872"/>
      <c r="O301" s="872"/>
    </row>
    <row r="302" spans="1:15">
      <c r="A302" s="872"/>
      <c r="B302" s="872"/>
      <c r="C302" s="872"/>
      <c r="D302" s="872"/>
      <c r="E302" s="872"/>
      <c r="F302" s="872"/>
      <c r="G302" s="872"/>
      <c r="H302" s="872"/>
      <c r="I302" s="872"/>
      <c r="J302" s="872"/>
      <c r="K302" s="872"/>
      <c r="L302" s="872"/>
      <c r="M302" s="872"/>
      <c r="O302" s="872"/>
    </row>
    <row r="303" spans="1:15">
      <c r="A303" s="872"/>
      <c r="B303" s="872"/>
      <c r="C303" s="872"/>
      <c r="D303" s="872"/>
      <c r="E303" s="872"/>
      <c r="F303" s="872"/>
      <c r="G303" s="872"/>
      <c r="H303" s="872"/>
      <c r="I303" s="872"/>
      <c r="J303" s="872"/>
      <c r="K303" s="872"/>
      <c r="L303" s="872"/>
      <c r="M303" s="872"/>
      <c r="O303" s="872"/>
    </row>
    <row r="304" spans="1:15">
      <c r="A304" s="872"/>
      <c r="B304" s="872"/>
      <c r="C304" s="872"/>
      <c r="D304" s="872"/>
      <c r="E304" s="872"/>
      <c r="F304" s="872"/>
      <c r="G304" s="872"/>
      <c r="H304" s="872"/>
      <c r="I304" s="872"/>
      <c r="J304" s="872"/>
      <c r="K304" s="872"/>
      <c r="L304" s="872"/>
      <c r="M304" s="872"/>
      <c r="O304" s="872"/>
    </row>
    <row r="305" spans="1:15">
      <c r="A305" s="872"/>
      <c r="B305" s="872"/>
      <c r="C305" s="872"/>
      <c r="D305" s="872"/>
      <c r="E305" s="872"/>
      <c r="F305" s="872"/>
      <c r="G305" s="872"/>
      <c r="H305" s="872"/>
      <c r="I305" s="872"/>
      <c r="J305" s="872"/>
      <c r="K305" s="872"/>
      <c r="L305" s="872"/>
      <c r="M305" s="872"/>
      <c r="O305" s="872"/>
    </row>
    <row r="306" spans="1:15">
      <c r="A306" s="872"/>
      <c r="B306" s="872"/>
      <c r="C306" s="872"/>
      <c r="D306" s="872"/>
      <c r="E306" s="872"/>
      <c r="F306" s="872"/>
      <c r="G306" s="872"/>
      <c r="H306" s="872"/>
      <c r="I306" s="872"/>
      <c r="J306" s="872"/>
      <c r="K306" s="872"/>
      <c r="L306" s="872"/>
      <c r="M306" s="872"/>
      <c r="O306" s="872"/>
    </row>
    <row r="307" spans="1:15">
      <c r="A307" s="872"/>
      <c r="B307" s="872"/>
      <c r="C307" s="872"/>
      <c r="D307" s="872"/>
      <c r="E307" s="872"/>
      <c r="F307" s="872"/>
      <c r="G307" s="872"/>
      <c r="H307" s="872"/>
      <c r="I307" s="872"/>
      <c r="J307" s="872"/>
      <c r="K307" s="872"/>
      <c r="L307" s="872"/>
      <c r="M307" s="872"/>
      <c r="O307" s="872"/>
    </row>
    <row r="308" spans="1:15">
      <c r="A308" s="872"/>
      <c r="B308" s="872"/>
      <c r="C308" s="872"/>
      <c r="D308" s="872"/>
      <c r="E308" s="872"/>
      <c r="F308" s="872"/>
      <c r="G308" s="872"/>
      <c r="H308" s="872"/>
      <c r="I308" s="872"/>
      <c r="J308" s="872"/>
      <c r="K308" s="872"/>
      <c r="L308" s="872"/>
      <c r="M308" s="872"/>
      <c r="O308" s="872"/>
    </row>
    <row r="309" spans="1:15">
      <c r="A309" s="872"/>
      <c r="B309" s="872"/>
      <c r="C309" s="872"/>
      <c r="D309" s="872"/>
      <c r="E309" s="872"/>
      <c r="F309" s="872"/>
      <c r="G309" s="872"/>
      <c r="H309" s="872"/>
      <c r="I309" s="872"/>
      <c r="J309" s="872"/>
      <c r="K309" s="872"/>
      <c r="L309" s="872"/>
      <c r="M309" s="872"/>
      <c r="O309" s="872"/>
    </row>
    <row r="310" spans="1:15">
      <c r="A310" s="872"/>
      <c r="B310" s="872"/>
      <c r="C310" s="872"/>
      <c r="D310" s="872"/>
      <c r="E310" s="872"/>
      <c r="F310" s="872"/>
      <c r="G310" s="872"/>
      <c r="H310" s="872"/>
      <c r="I310" s="872"/>
      <c r="J310" s="872"/>
      <c r="K310" s="872"/>
      <c r="L310" s="872"/>
      <c r="M310" s="872"/>
      <c r="O310" s="872"/>
    </row>
    <row r="311" spans="1:15">
      <c r="A311" s="872"/>
      <c r="B311" s="872"/>
      <c r="C311" s="872"/>
      <c r="D311" s="872"/>
      <c r="E311" s="872"/>
      <c r="F311" s="872"/>
      <c r="G311" s="872"/>
      <c r="H311" s="872"/>
      <c r="I311" s="872"/>
      <c r="J311" s="872"/>
      <c r="K311" s="872"/>
      <c r="L311" s="872"/>
      <c r="M311" s="872"/>
      <c r="O311" s="872"/>
    </row>
    <row r="312" spans="1:15">
      <c r="A312" s="872"/>
      <c r="B312" s="872"/>
      <c r="C312" s="872"/>
      <c r="D312" s="872"/>
      <c r="E312" s="872"/>
      <c r="F312" s="872"/>
      <c r="G312" s="872"/>
      <c r="H312" s="872"/>
      <c r="I312" s="872"/>
      <c r="J312" s="872"/>
      <c r="K312" s="872"/>
      <c r="L312" s="872"/>
      <c r="M312" s="872"/>
      <c r="O312" s="872"/>
    </row>
    <row r="313" spans="1:15">
      <c r="A313" s="872"/>
      <c r="B313" s="872"/>
      <c r="C313" s="872"/>
      <c r="D313" s="872"/>
      <c r="E313" s="872"/>
      <c r="F313" s="872"/>
      <c r="G313" s="872"/>
      <c r="H313" s="872"/>
      <c r="I313" s="872"/>
      <c r="J313" s="872"/>
      <c r="K313" s="872"/>
      <c r="L313" s="872"/>
      <c r="M313" s="872"/>
      <c r="O313" s="872"/>
    </row>
    <row r="314" spans="1:15">
      <c r="A314" s="872"/>
      <c r="B314" s="872"/>
      <c r="C314" s="872"/>
      <c r="D314" s="872"/>
      <c r="E314" s="872"/>
      <c r="F314" s="872"/>
      <c r="G314" s="872"/>
      <c r="H314" s="872"/>
      <c r="I314" s="872"/>
      <c r="J314" s="872"/>
      <c r="K314" s="872"/>
      <c r="L314" s="872"/>
      <c r="M314" s="872"/>
      <c r="O314" s="872"/>
    </row>
    <row r="315" spans="1:15">
      <c r="A315" s="872"/>
      <c r="B315" s="872"/>
      <c r="C315" s="872"/>
      <c r="D315" s="872"/>
      <c r="E315" s="872"/>
      <c r="F315" s="872"/>
      <c r="G315" s="872"/>
      <c r="H315" s="872"/>
      <c r="I315" s="872"/>
      <c r="J315" s="872"/>
      <c r="K315" s="872"/>
      <c r="L315" s="872"/>
      <c r="M315" s="872"/>
      <c r="O315" s="872"/>
    </row>
    <row r="316" spans="1:15">
      <c r="A316" s="872"/>
      <c r="B316" s="872"/>
      <c r="C316" s="872"/>
      <c r="D316" s="872"/>
      <c r="E316" s="872"/>
      <c r="F316" s="872"/>
      <c r="G316" s="872"/>
      <c r="H316" s="872"/>
      <c r="I316" s="872"/>
      <c r="J316" s="872"/>
      <c r="K316" s="872"/>
      <c r="L316" s="872"/>
      <c r="M316" s="872"/>
      <c r="O316" s="872"/>
    </row>
    <row r="317" spans="1:15">
      <c r="A317" s="872"/>
      <c r="B317" s="872"/>
      <c r="C317" s="872"/>
      <c r="D317" s="872"/>
      <c r="E317" s="872"/>
      <c r="F317" s="872"/>
      <c r="G317" s="872"/>
      <c r="H317" s="872"/>
      <c r="I317" s="872"/>
      <c r="J317" s="872"/>
      <c r="K317" s="872"/>
      <c r="L317" s="872"/>
      <c r="M317" s="872"/>
      <c r="O317" s="872"/>
    </row>
    <row r="318" spans="1:15">
      <c r="A318" s="872"/>
      <c r="B318" s="872"/>
      <c r="C318" s="872"/>
      <c r="D318" s="872"/>
      <c r="E318" s="872"/>
      <c r="F318" s="872"/>
      <c r="G318" s="872"/>
      <c r="H318" s="872"/>
      <c r="I318" s="872"/>
      <c r="J318" s="872"/>
      <c r="K318" s="872"/>
      <c r="L318" s="872"/>
      <c r="M318" s="872"/>
      <c r="O318" s="872"/>
    </row>
    <row r="319" spans="1:15">
      <c r="A319" s="872"/>
      <c r="B319" s="872"/>
      <c r="C319" s="872"/>
      <c r="D319" s="872"/>
      <c r="E319" s="872"/>
      <c r="F319" s="872"/>
      <c r="G319" s="872"/>
      <c r="H319" s="872"/>
      <c r="I319" s="872"/>
      <c r="J319" s="872"/>
      <c r="K319" s="872"/>
      <c r="L319" s="872"/>
      <c r="M319" s="872"/>
      <c r="O319" s="872"/>
    </row>
    <row r="320" spans="1:15">
      <c r="A320" s="872"/>
      <c r="B320" s="872"/>
      <c r="C320" s="872"/>
      <c r="D320" s="872"/>
      <c r="E320" s="872"/>
      <c r="F320" s="872"/>
      <c r="G320" s="872"/>
      <c r="H320" s="872"/>
      <c r="I320" s="872"/>
      <c r="J320" s="872"/>
      <c r="K320" s="872"/>
      <c r="L320" s="872"/>
      <c r="M320" s="872"/>
      <c r="O320" s="872"/>
    </row>
    <row r="321" spans="1:15">
      <c r="A321" s="872"/>
      <c r="B321" s="872"/>
      <c r="C321" s="872"/>
      <c r="D321" s="872"/>
      <c r="E321" s="872"/>
      <c r="F321" s="872"/>
      <c r="G321" s="872"/>
      <c r="H321" s="872"/>
      <c r="I321" s="872"/>
      <c r="J321" s="872"/>
      <c r="K321" s="872"/>
      <c r="L321" s="872"/>
      <c r="M321" s="872"/>
      <c r="O321" s="872"/>
    </row>
    <row r="322" spans="1:15">
      <c r="A322" s="872"/>
      <c r="B322" s="872"/>
      <c r="C322" s="872"/>
      <c r="D322" s="872"/>
      <c r="E322" s="872"/>
      <c r="F322" s="872"/>
      <c r="G322" s="872"/>
      <c r="H322" s="872"/>
      <c r="I322" s="872"/>
      <c r="J322" s="872"/>
      <c r="K322" s="872"/>
      <c r="L322" s="872"/>
      <c r="M322" s="872"/>
      <c r="O322" s="872"/>
    </row>
    <row r="323" spans="1:15">
      <c r="A323" s="872"/>
      <c r="B323" s="872"/>
      <c r="C323" s="872"/>
      <c r="D323" s="872"/>
      <c r="E323" s="872"/>
      <c r="F323" s="872"/>
      <c r="G323" s="872"/>
      <c r="H323" s="872"/>
      <c r="I323" s="872"/>
      <c r="J323" s="872"/>
      <c r="K323" s="872"/>
      <c r="L323" s="872"/>
      <c r="M323" s="872"/>
      <c r="O323" s="872"/>
    </row>
    <row r="324" spans="1:15">
      <c r="A324" s="872"/>
      <c r="B324" s="872"/>
      <c r="C324" s="872"/>
      <c r="D324" s="872"/>
      <c r="E324" s="872"/>
      <c r="F324" s="872"/>
      <c r="G324" s="872"/>
      <c r="H324" s="872"/>
      <c r="I324" s="872"/>
      <c r="J324" s="872"/>
      <c r="K324" s="872"/>
      <c r="L324" s="872"/>
      <c r="M324" s="872"/>
      <c r="O324" s="872"/>
    </row>
    <row r="325" spans="1:15">
      <c r="A325" s="872"/>
      <c r="B325" s="872"/>
      <c r="C325" s="872"/>
      <c r="D325" s="872"/>
      <c r="E325" s="872"/>
      <c r="F325" s="872"/>
      <c r="G325" s="872"/>
      <c r="H325" s="872"/>
      <c r="I325" s="872"/>
      <c r="J325" s="872"/>
      <c r="K325" s="872"/>
      <c r="L325" s="872"/>
      <c r="M325" s="872"/>
      <c r="O325" s="872"/>
    </row>
    <row r="326" spans="1:15">
      <c r="A326" s="872"/>
      <c r="B326" s="872"/>
      <c r="C326" s="872"/>
      <c r="D326" s="872"/>
      <c r="E326" s="872"/>
      <c r="F326" s="872"/>
      <c r="G326" s="872"/>
      <c r="H326" s="872"/>
      <c r="I326" s="872"/>
      <c r="J326" s="872"/>
      <c r="K326" s="872"/>
      <c r="L326" s="872"/>
      <c r="M326" s="872"/>
      <c r="O326" s="872"/>
    </row>
    <row r="327" spans="1:15">
      <c r="A327" s="872"/>
      <c r="B327" s="872"/>
      <c r="C327" s="872"/>
      <c r="D327" s="872"/>
      <c r="E327" s="872"/>
      <c r="F327" s="872"/>
      <c r="G327" s="872"/>
      <c r="H327" s="872"/>
      <c r="I327" s="872"/>
      <c r="J327" s="872"/>
      <c r="K327" s="872"/>
      <c r="L327" s="872"/>
      <c r="M327" s="872"/>
      <c r="O327" s="872"/>
    </row>
    <row r="328" spans="1:15">
      <c r="A328" s="872"/>
      <c r="B328" s="872"/>
      <c r="C328" s="872"/>
      <c r="D328" s="872"/>
      <c r="E328" s="872"/>
      <c r="F328" s="872"/>
      <c r="G328" s="872"/>
      <c r="H328" s="872"/>
      <c r="I328" s="872"/>
      <c r="J328" s="872"/>
      <c r="K328" s="872"/>
      <c r="L328" s="872"/>
      <c r="M328" s="872"/>
      <c r="O328" s="872"/>
    </row>
    <row r="329" spans="1:15">
      <c r="A329" s="872"/>
      <c r="B329" s="872"/>
      <c r="C329" s="872"/>
      <c r="D329" s="872"/>
      <c r="E329" s="872"/>
      <c r="F329" s="872"/>
      <c r="G329" s="872"/>
      <c r="H329" s="872"/>
      <c r="I329" s="872"/>
      <c r="J329" s="872"/>
      <c r="K329" s="872"/>
      <c r="L329" s="872"/>
      <c r="M329" s="872"/>
      <c r="O329" s="872"/>
    </row>
    <row r="330" spans="1:15">
      <c r="A330" s="872"/>
      <c r="B330" s="872"/>
      <c r="C330" s="872"/>
      <c r="D330" s="872"/>
      <c r="E330" s="872"/>
      <c r="F330" s="872"/>
      <c r="G330" s="872"/>
      <c r="H330" s="872"/>
      <c r="I330" s="872"/>
      <c r="J330" s="872"/>
      <c r="K330" s="872"/>
      <c r="L330" s="872"/>
      <c r="M330" s="872"/>
      <c r="O330" s="872"/>
    </row>
    <row r="331" spans="1:15">
      <c r="A331" s="872"/>
      <c r="B331" s="872"/>
      <c r="C331" s="872"/>
      <c r="D331" s="872"/>
      <c r="E331" s="872"/>
      <c r="F331" s="872"/>
      <c r="G331" s="872"/>
      <c r="H331" s="872"/>
      <c r="I331" s="872"/>
      <c r="J331" s="872"/>
      <c r="K331" s="872"/>
      <c r="L331" s="872"/>
      <c r="M331" s="872"/>
      <c r="O331" s="872"/>
    </row>
    <row r="332" spans="1:15">
      <c r="A332" s="872"/>
      <c r="B332" s="872"/>
      <c r="C332" s="872"/>
      <c r="D332" s="872"/>
      <c r="E332" s="872"/>
      <c r="F332" s="872"/>
      <c r="G332" s="872"/>
      <c r="H332" s="872"/>
      <c r="I332" s="872"/>
      <c r="J332" s="872"/>
      <c r="K332" s="872"/>
      <c r="L332" s="872"/>
      <c r="M332" s="872"/>
      <c r="O332" s="872"/>
    </row>
    <row r="333" spans="1:15">
      <c r="A333" s="872"/>
      <c r="B333" s="872"/>
      <c r="C333" s="872"/>
      <c r="D333" s="872"/>
      <c r="E333" s="872"/>
      <c r="F333" s="872"/>
      <c r="G333" s="872"/>
      <c r="H333" s="872"/>
      <c r="I333" s="872"/>
      <c r="J333" s="872"/>
      <c r="K333" s="872"/>
      <c r="L333" s="872"/>
      <c r="M333" s="872"/>
      <c r="O333" s="872"/>
    </row>
    <row r="334" spans="1:15">
      <c r="A334" s="872"/>
      <c r="B334" s="872"/>
      <c r="C334" s="872"/>
      <c r="D334" s="872"/>
      <c r="E334" s="872"/>
      <c r="F334" s="872"/>
      <c r="G334" s="872"/>
      <c r="H334" s="872"/>
      <c r="I334" s="872"/>
      <c r="J334" s="872"/>
      <c r="K334" s="872"/>
      <c r="L334" s="872"/>
      <c r="M334" s="872"/>
      <c r="O334" s="872"/>
    </row>
    <row r="335" spans="1:15">
      <c r="A335" s="872"/>
      <c r="B335" s="872"/>
      <c r="C335" s="872"/>
      <c r="D335" s="872"/>
      <c r="E335" s="872"/>
      <c r="F335" s="872"/>
      <c r="G335" s="872"/>
      <c r="H335" s="872"/>
      <c r="I335" s="872"/>
      <c r="J335" s="872"/>
      <c r="K335" s="872"/>
      <c r="L335" s="872"/>
      <c r="M335" s="872"/>
      <c r="O335" s="872"/>
    </row>
    <row r="336" spans="1:15">
      <c r="A336" s="872"/>
      <c r="B336" s="872"/>
      <c r="C336" s="872"/>
      <c r="D336" s="872"/>
      <c r="E336" s="872"/>
      <c r="F336" s="872"/>
      <c r="G336" s="872"/>
      <c r="H336" s="872"/>
      <c r="I336" s="872"/>
      <c r="J336" s="872"/>
      <c r="K336" s="872"/>
      <c r="L336" s="872"/>
      <c r="M336" s="872"/>
      <c r="O336" s="872"/>
    </row>
    <row r="337" spans="1:15">
      <c r="A337" s="872"/>
      <c r="B337" s="872"/>
      <c r="C337" s="872"/>
      <c r="D337" s="872"/>
      <c r="E337" s="872"/>
      <c r="F337" s="872"/>
      <c r="G337" s="872"/>
      <c r="H337" s="872"/>
      <c r="I337" s="872"/>
      <c r="J337" s="872"/>
      <c r="K337" s="872"/>
      <c r="L337" s="872"/>
      <c r="M337" s="872"/>
      <c r="O337" s="872"/>
    </row>
    <row r="338" spans="1:15">
      <c r="A338" s="872"/>
      <c r="B338" s="872"/>
      <c r="C338" s="872"/>
      <c r="D338" s="872"/>
      <c r="E338" s="872"/>
      <c r="F338" s="872"/>
      <c r="G338" s="872"/>
      <c r="H338" s="872"/>
      <c r="I338" s="872"/>
      <c r="J338" s="872"/>
      <c r="K338" s="872"/>
      <c r="L338" s="872"/>
      <c r="M338" s="872"/>
      <c r="O338" s="872"/>
    </row>
    <row r="339" spans="1:15">
      <c r="A339" s="872"/>
      <c r="B339" s="872"/>
      <c r="C339" s="872"/>
      <c r="D339" s="872"/>
      <c r="E339" s="872"/>
      <c r="F339" s="872"/>
      <c r="G339" s="872"/>
      <c r="H339" s="872"/>
      <c r="I339" s="872"/>
      <c r="J339" s="872"/>
      <c r="K339" s="872"/>
      <c r="L339" s="872"/>
      <c r="M339" s="872"/>
      <c r="O339" s="872"/>
    </row>
    <row r="340" spans="1:15">
      <c r="A340" s="872"/>
      <c r="B340" s="872"/>
      <c r="C340" s="872"/>
      <c r="D340" s="872"/>
      <c r="E340" s="872"/>
      <c r="F340" s="872"/>
      <c r="G340" s="872"/>
      <c r="H340" s="872"/>
      <c r="I340" s="872"/>
      <c r="J340" s="872"/>
      <c r="K340" s="872"/>
      <c r="L340" s="872"/>
      <c r="M340" s="872"/>
      <c r="O340" s="872"/>
    </row>
    <row r="341" spans="1:15">
      <c r="A341" s="872"/>
      <c r="B341" s="872"/>
      <c r="C341" s="872"/>
      <c r="D341" s="872"/>
      <c r="E341" s="872"/>
      <c r="F341" s="872"/>
      <c r="G341" s="872"/>
      <c r="H341" s="872"/>
      <c r="I341" s="872"/>
      <c r="J341" s="872"/>
      <c r="K341" s="872"/>
      <c r="L341" s="872"/>
      <c r="M341" s="872"/>
      <c r="O341" s="872"/>
    </row>
    <row r="342" spans="1:15">
      <c r="A342" s="872"/>
      <c r="B342" s="872"/>
      <c r="C342" s="872"/>
      <c r="D342" s="872"/>
      <c r="E342" s="872"/>
      <c r="F342" s="872"/>
      <c r="G342" s="872"/>
      <c r="H342" s="872"/>
      <c r="I342" s="872"/>
      <c r="J342" s="872"/>
      <c r="K342" s="872"/>
      <c r="L342" s="872"/>
      <c r="M342" s="872"/>
      <c r="O342" s="872"/>
    </row>
    <row r="343" spans="1:15">
      <c r="A343" s="872"/>
      <c r="B343" s="872"/>
      <c r="C343" s="872"/>
      <c r="D343" s="872"/>
      <c r="E343" s="872"/>
      <c r="F343" s="872"/>
      <c r="G343" s="872"/>
      <c r="H343" s="872"/>
      <c r="I343" s="872"/>
      <c r="J343" s="872"/>
      <c r="K343" s="872"/>
      <c r="L343" s="872"/>
      <c r="M343" s="872"/>
      <c r="O343" s="872"/>
    </row>
    <row r="344" spans="1:15">
      <c r="A344" s="872"/>
      <c r="B344" s="872"/>
      <c r="C344" s="872"/>
      <c r="D344" s="872"/>
      <c r="E344" s="872"/>
      <c r="F344" s="872"/>
      <c r="G344" s="872"/>
      <c r="H344" s="872"/>
      <c r="I344" s="872"/>
      <c r="J344" s="872"/>
      <c r="K344" s="872"/>
      <c r="L344" s="872"/>
      <c r="M344" s="872"/>
      <c r="O344" s="872"/>
    </row>
    <row r="345" spans="1:15">
      <c r="A345" s="872"/>
      <c r="B345" s="872"/>
      <c r="C345" s="872"/>
      <c r="D345" s="872"/>
      <c r="E345" s="872"/>
      <c r="F345" s="872"/>
      <c r="G345" s="872"/>
      <c r="H345" s="872"/>
      <c r="I345" s="872"/>
      <c r="J345" s="872"/>
      <c r="K345" s="872"/>
      <c r="L345" s="872"/>
      <c r="M345" s="872"/>
      <c r="O345" s="872"/>
    </row>
    <row r="346" spans="1:15">
      <c r="A346" s="872"/>
      <c r="B346" s="872"/>
      <c r="C346" s="872"/>
      <c r="D346" s="872"/>
      <c r="E346" s="872"/>
      <c r="F346" s="872"/>
      <c r="G346" s="872"/>
      <c r="H346" s="872"/>
      <c r="I346" s="872"/>
      <c r="J346" s="872"/>
      <c r="K346" s="872"/>
      <c r="L346" s="872"/>
      <c r="M346" s="872"/>
      <c r="O346" s="872"/>
    </row>
    <row r="347" spans="1:15">
      <c r="A347" s="872"/>
      <c r="B347" s="872"/>
      <c r="C347" s="872"/>
      <c r="D347" s="872"/>
      <c r="E347" s="872"/>
      <c r="F347" s="872"/>
      <c r="G347" s="872"/>
      <c r="H347" s="872"/>
      <c r="I347" s="872"/>
      <c r="J347" s="872"/>
      <c r="K347" s="872"/>
      <c r="L347" s="872"/>
      <c r="M347" s="872"/>
      <c r="O347" s="872"/>
    </row>
    <row r="348" spans="1:15">
      <c r="A348" s="872"/>
      <c r="B348" s="872"/>
      <c r="C348" s="872"/>
      <c r="D348" s="872"/>
      <c r="E348" s="872"/>
      <c r="F348" s="872"/>
      <c r="G348" s="872"/>
      <c r="H348" s="872"/>
      <c r="I348" s="872"/>
      <c r="J348" s="872"/>
      <c r="K348" s="872"/>
      <c r="L348" s="872"/>
      <c r="M348" s="872"/>
      <c r="O348" s="872"/>
    </row>
    <row r="349" spans="1:15">
      <c r="A349" s="872"/>
      <c r="B349" s="872"/>
      <c r="C349" s="872"/>
      <c r="D349" s="872"/>
      <c r="E349" s="872"/>
      <c r="F349" s="872"/>
      <c r="G349" s="872"/>
      <c r="H349" s="872"/>
      <c r="I349" s="872"/>
      <c r="J349" s="872"/>
      <c r="K349" s="872"/>
      <c r="L349" s="872"/>
      <c r="M349" s="872"/>
      <c r="O349" s="872"/>
    </row>
    <row r="350" spans="1:15">
      <c r="A350" s="872"/>
      <c r="B350" s="872"/>
      <c r="C350" s="872"/>
      <c r="D350" s="872"/>
      <c r="E350" s="872"/>
      <c r="F350" s="872"/>
      <c r="G350" s="872"/>
      <c r="H350" s="872"/>
      <c r="I350" s="872"/>
      <c r="J350" s="872"/>
      <c r="K350" s="872"/>
      <c r="L350" s="872"/>
      <c r="M350" s="872"/>
      <c r="O350" s="872"/>
    </row>
    <row r="351" spans="1:15">
      <c r="A351" s="872"/>
      <c r="B351" s="872"/>
      <c r="C351" s="872"/>
      <c r="D351" s="872"/>
      <c r="E351" s="872"/>
      <c r="F351" s="872"/>
      <c r="G351" s="872"/>
      <c r="H351" s="872"/>
      <c r="I351" s="872"/>
      <c r="J351" s="872"/>
      <c r="K351" s="872"/>
      <c r="L351" s="872"/>
      <c r="M351" s="872"/>
      <c r="O351" s="872"/>
    </row>
    <row r="352" spans="1:15">
      <c r="A352" s="872"/>
      <c r="B352" s="872"/>
      <c r="C352" s="872"/>
      <c r="D352" s="872"/>
      <c r="E352" s="872"/>
      <c r="F352" s="872"/>
      <c r="G352" s="872"/>
      <c r="H352" s="872"/>
      <c r="I352" s="872"/>
      <c r="J352" s="872"/>
      <c r="K352" s="872"/>
      <c r="L352" s="872"/>
      <c r="M352" s="872"/>
      <c r="O352" s="872"/>
    </row>
    <row r="353" spans="1:15">
      <c r="A353" s="872"/>
      <c r="B353" s="872"/>
      <c r="C353" s="872"/>
      <c r="D353" s="872"/>
      <c r="E353" s="872"/>
      <c r="F353" s="872"/>
      <c r="G353" s="872"/>
      <c r="H353" s="872"/>
      <c r="I353" s="872"/>
      <c r="J353" s="872"/>
      <c r="K353" s="872"/>
      <c r="L353" s="872"/>
      <c r="M353" s="872"/>
      <c r="O353" s="872"/>
    </row>
    <row r="354" spans="1:15">
      <c r="A354" s="872"/>
      <c r="B354" s="872"/>
      <c r="C354" s="872"/>
      <c r="D354" s="872"/>
      <c r="E354" s="872"/>
      <c r="F354" s="872"/>
      <c r="G354" s="872"/>
      <c r="H354" s="872"/>
      <c r="I354" s="872"/>
      <c r="J354" s="872"/>
      <c r="K354" s="872"/>
      <c r="L354" s="872"/>
      <c r="M354" s="872"/>
      <c r="O354" s="872"/>
    </row>
    <row r="355" spans="1:15">
      <c r="A355" s="872"/>
      <c r="B355" s="872"/>
      <c r="C355" s="872"/>
      <c r="D355" s="872"/>
      <c r="E355" s="872"/>
      <c r="F355" s="872"/>
      <c r="G355" s="872"/>
      <c r="H355" s="872"/>
      <c r="I355" s="872"/>
      <c r="J355" s="872"/>
      <c r="K355" s="872"/>
      <c r="L355" s="872"/>
      <c r="M355" s="872"/>
      <c r="O355" s="872"/>
    </row>
    <row r="356" spans="1:15">
      <c r="A356" s="872"/>
      <c r="B356" s="872"/>
      <c r="C356" s="872"/>
      <c r="D356" s="872"/>
      <c r="E356" s="872"/>
      <c r="F356" s="872"/>
      <c r="G356" s="872"/>
      <c r="H356" s="872"/>
      <c r="I356" s="872"/>
      <c r="J356" s="872"/>
      <c r="K356" s="872"/>
      <c r="L356" s="872"/>
      <c r="M356" s="872"/>
      <c r="O356" s="872"/>
    </row>
    <row r="357" spans="1:15">
      <c r="A357" s="872"/>
      <c r="B357" s="872"/>
      <c r="C357" s="872"/>
      <c r="D357" s="872"/>
      <c r="E357" s="872"/>
      <c r="F357" s="872"/>
      <c r="G357" s="872"/>
      <c r="H357" s="872"/>
      <c r="I357" s="872"/>
      <c r="J357" s="872"/>
      <c r="K357" s="872"/>
      <c r="L357" s="872"/>
      <c r="M357" s="872"/>
      <c r="O357" s="872"/>
    </row>
    <row r="358" spans="1:15">
      <c r="A358" s="872"/>
      <c r="B358" s="872"/>
      <c r="C358" s="872"/>
      <c r="D358" s="872"/>
      <c r="E358" s="872"/>
      <c r="F358" s="872"/>
      <c r="G358" s="872"/>
      <c r="H358" s="872"/>
      <c r="I358" s="872"/>
      <c r="J358" s="872"/>
      <c r="K358" s="872"/>
      <c r="L358" s="872"/>
      <c r="M358" s="872"/>
      <c r="O358" s="872"/>
    </row>
    <row r="359" spans="1:15">
      <c r="A359" s="872"/>
      <c r="B359" s="872"/>
      <c r="C359" s="872"/>
      <c r="D359" s="872"/>
      <c r="E359" s="872"/>
      <c r="F359" s="872"/>
      <c r="G359" s="872"/>
      <c r="H359" s="872"/>
      <c r="I359" s="872"/>
      <c r="J359" s="872"/>
      <c r="K359" s="872"/>
      <c r="L359" s="872"/>
      <c r="M359" s="872"/>
      <c r="O359" s="872"/>
    </row>
    <row r="360" spans="1:15">
      <c r="A360" s="872"/>
      <c r="B360" s="872"/>
      <c r="C360" s="872"/>
      <c r="D360" s="872"/>
      <c r="E360" s="872"/>
      <c r="F360" s="872"/>
      <c r="G360" s="872"/>
      <c r="H360" s="872"/>
      <c r="I360" s="872"/>
      <c r="J360" s="872"/>
      <c r="K360" s="872"/>
      <c r="L360" s="872"/>
      <c r="M360" s="872"/>
      <c r="O360" s="872"/>
    </row>
    <row r="361" spans="1:15">
      <c r="A361" s="872"/>
      <c r="B361" s="872"/>
      <c r="C361" s="872"/>
      <c r="D361" s="872"/>
      <c r="E361" s="872"/>
      <c r="F361" s="872"/>
      <c r="G361" s="872"/>
      <c r="H361" s="872"/>
      <c r="I361" s="872"/>
      <c r="J361" s="872"/>
      <c r="K361" s="872"/>
      <c r="L361" s="872"/>
      <c r="M361" s="872"/>
      <c r="O361" s="872"/>
    </row>
    <row r="362" spans="1:15">
      <c r="A362" s="872"/>
      <c r="B362" s="872"/>
      <c r="C362" s="872"/>
      <c r="D362" s="872"/>
      <c r="E362" s="872"/>
      <c r="F362" s="872"/>
      <c r="G362" s="872"/>
      <c r="H362" s="872"/>
      <c r="I362" s="872"/>
      <c r="J362" s="872"/>
      <c r="K362" s="872"/>
      <c r="L362" s="872"/>
      <c r="M362" s="872"/>
      <c r="O362" s="872"/>
    </row>
    <row r="363" spans="1:15">
      <c r="A363" s="872"/>
      <c r="B363" s="872"/>
      <c r="C363" s="872"/>
      <c r="D363" s="872"/>
      <c r="E363" s="872"/>
      <c r="F363" s="872"/>
      <c r="G363" s="872"/>
      <c r="H363" s="872"/>
      <c r="I363" s="872"/>
      <c r="J363" s="872"/>
      <c r="K363" s="872"/>
      <c r="L363" s="872"/>
      <c r="M363" s="872"/>
      <c r="O363" s="872"/>
    </row>
    <row r="364" spans="1:15">
      <c r="A364" s="872"/>
      <c r="B364" s="872"/>
      <c r="C364" s="872"/>
      <c r="D364" s="872"/>
      <c r="E364" s="872"/>
      <c r="F364" s="872"/>
      <c r="G364" s="872"/>
      <c r="H364" s="872"/>
      <c r="I364" s="872"/>
      <c r="J364" s="872"/>
      <c r="K364" s="872"/>
      <c r="L364" s="872"/>
      <c r="M364" s="872"/>
      <c r="O364" s="872"/>
    </row>
    <row r="365" spans="1:15">
      <c r="A365" s="872"/>
      <c r="B365" s="872"/>
      <c r="C365" s="872"/>
      <c r="D365" s="872"/>
      <c r="E365" s="872"/>
      <c r="F365" s="872"/>
      <c r="G365" s="872"/>
      <c r="H365" s="872"/>
      <c r="I365" s="872"/>
      <c r="J365" s="872"/>
      <c r="K365" s="872"/>
      <c r="L365" s="872"/>
      <c r="M365" s="872"/>
      <c r="O365" s="872"/>
    </row>
    <row r="366" spans="1:15">
      <c r="A366" s="872"/>
      <c r="B366" s="872"/>
      <c r="C366" s="872"/>
      <c r="D366" s="872"/>
      <c r="E366" s="872"/>
      <c r="F366" s="872"/>
      <c r="G366" s="872"/>
      <c r="H366" s="872"/>
      <c r="I366" s="872"/>
      <c r="J366" s="872"/>
      <c r="K366" s="872"/>
      <c r="L366" s="872"/>
      <c r="M366" s="872"/>
      <c r="O366" s="872"/>
    </row>
    <row r="367" spans="1:15">
      <c r="A367" s="872"/>
      <c r="B367" s="872"/>
      <c r="C367" s="872"/>
      <c r="D367" s="872"/>
      <c r="E367" s="872"/>
      <c r="F367" s="872"/>
      <c r="G367" s="872"/>
      <c r="H367" s="872"/>
      <c r="I367" s="872"/>
      <c r="J367" s="872"/>
      <c r="K367" s="872"/>
      <c r="L367" s="872"/>
      <c r="M367" s="872"/>
      <c r="O367" s="872"/>
    </row>
    <row r="368" spans="1:15">
      <c r="A368" s="872"/>
      <c r="B368" s="872"/>
      <c r="C368" s="872"/>
      <c r="D368" s="872"/>
      <c r="E368" s="872"/>
      <c r="F368" s="872"/>
      <c r="G368" s="872"/>
      <c r="H368" s="872"/>
      <c r="I368" s="872"/>
      <c r="J368" s="872"/>
      <c r="K368" s="872"/>
      <c r="L368" s="872"/>
      <c r="M368" s="872"/>
      <c r="O368" s="872"/>
    </row>
    <row r="369" spans="1:15">
      <c r="A369" s="872"/>
      <c r="B369" s="872"/>
      <c r="C369" s="872"/>
      <c r="D369" s="872"/>
      <c r="E369" s="872"/>
      <c r="F369" s="872"/>
      <c r="G369" s="872"/>
      <c r="H369" s="872"/>
      <c r="I369" s="872"/>
      <c r="J369" s="872"/>
      <c r="K369" s="872"/>
      <c r="L369" s="872"/>
      <c r="M369" s="872"/>
      <c r="O369" s="872"/>
    </row>
    <row r="370" spans="1:15">
      <c r="A370" s="872"/>
      <c r="B370" s="872"/>
      <c r="C370" s="872"/>
      <c r="D370" s="872"/>
      <c r="E370" s="872"/>
      <c r="F370" s="872"/>
      <c r="G370" s="872"/>
      <c r="H370" s="872"/>
      <c r="I370" s="872"/>
      <c r="J370" s="872"/>
      <c r="K370" s="872"/>
      <c r="L370" s="872"/>
      <c r="M370" s="872"/>
      <c r="O370" s="872"/>
    </row>
    <row r="371" spans="1:15">
      <c r="A371" s="872"/>
      <c r="B371" s="872"/>
      <c r="C371" s="872"/>
      <c r="D371" s="872"/>
      <c r="E371" s="872"/>
      <c r="F371" s="872"/>
      <c r="G371" s="872"/>
      <c r="H371" s="872"/>
      <c r="I371" s="872"/>
      <c r="J371" s="872"/>
      <c r="K371" s="872"/>
      <c r="L371" s="872"/>
      <c r="M371" s="872"/>
      <c r="O371" s="872"/>
    </row>
    <row r="372" spans="1:15">
      <c r="A372" s="872"/>
      <c r="B372" s="872"/>
      <c r="C372" s="872"/>
      <c r="D372" s="872"/>
      <c r="E372" s="872"/>
      <c r="F372" s="872"/>
      <c r="G372" s="872"/>
      <c r="H372" s="872"/>
      <c r="I372" s="872"/>
      <c r="J372" s="872"/>
      <c r="K372" s="872"/>
      <c r="L372" s="872"/>
      <c r="M372" s="872"/>
      <c r="O372" s="872"/>
    </row>
    <row r="373" spans="1:15">
      <c r="A373" s="872"/>
      <c r="B373" s="872"/>
      <c r="C373" s="872"/>
      <c r="D373" s="872"/>
      <c r="E373" s="872"/>
      <c r="F373" s="872"/>
      <c r="G373" s="872"/>
      <c r="H373" s="872"/>
      <c r="I373" s="872"/>
      <c r="J373" s="872"/>
      <c r="K373" s="872"/>
      <c r="L373" s="872"/>
      <c r="M373" s="872"/>
      <c r="O373" s="872"/>
    </row>
    <row r="374" spans="1:15">
      <c r="A374" s="872"/>
      <c r="B374" s="872"/>
      <c r="C374" s="872"/>
      <c r="D374" s="872"/>
      <c r="E374" s="872"/>
      <c r="F374" s="872"/>
      <c r="G374" s="872"/>
      <c r="H374" s="872"/>
      <c r="I374" s="872"/>
      <c r="J374" s="872"/>
      <c r="K374" s="872"/>
      <c r="L374" s="872"/>
      <c r="M374" s="872"/>
      <c r="O374" s="872"/>
    </row>
    <row r="375" spans="1:15">
      <c r="A375" s="872"/>
      <c r="B375" s="872"/>
      <c r="C375" s="872"/>
      <c r="D375" s="872"/>
      <c r="E375" s="872"/>
      <c r="F375" s="872"/>
      <c r="G375" s="872"/>
      <c r="H375" s="872"/>
      <c r="I375" s="872"/>
      <c r="J375" s="872"/>
      <c r="K375" s="872"/>
      <c r="L375" s="872"/>
      <c r="M375" s="872"/>
      <c r="O375" s="872"/>
    </row>
    <row r="376" spans="1:15">
      <c r="A376" s="872"/>
      <c r="B376" s="872"/>
      <c r="C376" s="872"/>
      <c r="D376" s="872"/>
      <c r="E376" s="872"/>
      <c r="F376" s="872"/>
      <c r="G376" s="872"/>
      <c r="H376" s="872"/>
      <c r="I376" s="872"/>
      <c r="J376" s="872"/>
      <c r="K376" s="872"/>
      <c r="L376" s="872"/>
      <c r="M376" s="872"/>
      <c r="O376" s="872"/>
    </row>
    <row r="377" spans="1:15">
      <c r="A377" s="872"/>
      <c r="B377" s="872"/>
      <c r="C377" s="872"/>
      <c r="D377" s="872"/>
      <c r="E377" s="872"/>
      <c r="F377" s="872"/>
      <c r="G377" s="872"/>
      <c r="H377" s="872"/>
      <c r="I377" s="872"/>
      <c r="J377" s="872"/>
      <c r="K377" s="872"/>
      <c r="L377" s="872"/>
      <c r="M377" s="872"/>
      <c r="O377" s="872"/>
    </row>
    <row r="378" spans="1:15">
      <c r="A378" s="872"/>
      <c r="B378" s="872"/>
      <c r="C378" s="872"/>
      <c r="D378" s="872"/>
      <c r="E378" s="872"/>
      <c r="F378" s="872"/>
      <c r="G378" s="872"/>
      <c r="H378" s="872"/>
      <c r="I378" s="872"/>
      <c r="J378" s="872"/>
      <c r="K378" s="872"/>
      <c r="L378" s="872"/>
      <c r="M378" s="872"/>
      <c r="O378" s="872"/>
    </row>
    <row r="379" spans="1:15">
      <c r="A379" s="872"/>
      <c r="B379" s="872"/>
      <c r="C379" s="872"/>
      <c r="D379" s="872"/>
      <c r="E379" s="872"/>
      <c r="F379" s="872"/>
      <c r="G379" s="872"/>
      <c r="H379" s="872"/>
      <c r="I379" s="872"/>
      <c r="J379" s="872"/>
      <c r="K379" s="872"/>
      <c r="L379" s="872"/>
      <c r="M379" s="872"/>
      <c r="O379" s="872"/>
    </row>
    <row r="380" spans="1:15">
      <c r="A380" s="872"/>
      <c r="B380" s="872"/>
      <c r="C380" s="872"/>
      <c r="D380" s="872"/>
      <c r="E380" s="872"/>
      <c r="F380" s="872"/>
      <c r="G380" s="872"/>
      <c r="H380" s="872"/>
      <c r="I380" s="872"/>
      <c r="J380" s="872"/>
      <c r="K380" s="872"/>
      <c r="L380" s="872"/>
      <c r="M380" s="872"/>
      <c r="O380" s="872"/>
    </row>
    <row r="381" spans="1:15">
      <c r="A381" s="872"/>
      <c r="B381" s="872"/>
      <c r="C381" s="872"/>
      <c r="D381" s="872"/>
      <c r="E381" s="872"/>
      <c r="F381" s="872"/>
      <c r="G381" s="872"/>
      <c r="H381" s="872"/>
      <c r="I381" s="872"/>
      <c r="J381" s="872"/>
      <c r="K381" s="872"/>
      <c r="L381" s="872"/>
      <c r="M381" s="872"/>
      <c r="O381" s="872"/>
    </row>
    <row r="382" spans="1:15">
      <c r="A382" s="872"/>
      <c r="B382" s="872"/>
      <c r="C382" s="872"/>
      <c r="D382" s="872"/>
      <c r="E382" s="872"/>
      <c r="F382" s="872"/>
      <c r="G382" s="872"/>
      <c r="H382" s="872"/>
      <c r="I382" s="872"/>
      <c r="J382" s="872"/>
      <c r="K382" s="872"/>
      <c r="L382" s="872"/>
      <c r="M382" s="872"/>
      <c r="O382" s="872"/>
    </row>
    <row r="383" spans="1:15">
      <c r="A383" s="872"/>
      <c r="B383" s="872"/>
      <c r="C383" s="872"/>
      <c r="D383" s="872"/>
      <c r="E383" s="872"/>
      <c r="F383" s="872"/>
      <c r="G383" s="872"/>
      <c r="H383" s="872"/>
      <c r="I383" s="872"/>
      <c r="J383" s="872"/>
      <c r="K383" s="872"/>
      <c r="L383" s="872"/>
      <c r="M383" s="872"/>
      <c r="O383" s="872"/>
    </row>
    <row r="384" spans="1:15">
      <c r="A384" s="872"/>
      <c r="B384" s="872"/>
      <c r="C384" s="872"/>
      <c r="D384" s="872"/>
      <c r="E384" s="872"/>
      <c r="F384" s="872"/>
      <c r="G384" s="872"/>
      <c r="H384" s="872"/>
      <c r="I384" s="872"/>
      <c r="J384" s="872"/>
      <c r="K384" s="872"/>
      <c r="L384" s="872"/>
      <c r="M384" s="872"/>
      <c r="O384" s="872"/>
    </row>
    <row r="385" spans="1:15">
      <c r="A385" s="872"/>
      <c r="B385" s="872"/>
      <c r="C385" s="872"/>
      <c r="D385" s="872"/>
      <c r="E385" s="872"/>
      <c r="F385" s="872"/>
      <c r="G385" s="872"/>
      <c r="H385" s="872"/>
      <c r="I385" s="872"/>
      <c r="J385" s="872"/>
      <c r="K385" s="872"/>
      <c r="L385" s="872"/>
      <c r="M385" s="872"/>
      <c r="O385" s="872"/>
    </row>
    <row r="386" spans="1:15">
      <c r="A386" s="872"/>
      <c r="B386" s="872"/>
      <c r="C386" s="872"/>
      <c r="D386" s="872"/>
      <c r="E386" s="872"/>
      <c r="F386" s="872"/>
      <c r="G386" s="872"/>
      <c r="H386" s="872"/>
      <c r="I386" s="872"/>
      <c r="J386" s="872"/>
      <c r="K386" s="872"/>
      <c r="L386" s="872"/>
      <c r="M386" s="872"/>
      <c r="O386" s="872"/>
    </row>
    <row r="387" spans="1:15">
      <c r="A387" s="872"/>
      <c r="B387" s="872"/>
      <c r="C387" s="872"/>
      <c r="D387" s="872"/>
      <c r="E387" s="872"/>
      <c r="F387" s="872"/>
      <c r="G387" s="872"/>
      <c r="H387" s="872"/>
      <c r="I387" s="872"/>
      <c r="J387" s="872"/>
      <c r="K387" s="872"/>
      <c r="L387" s="872"/>
      <c r="M387" s="872"/>
      <c r="O387" s="872"/>
    </row>
    <row r="388" spans="1:15">
      <c r="A388" s="872"/>
      <c r="B388" s="872"/>
      <c r="C388" s="872"/>
      <c r="D388" s="872"/>
      <c r="E388" s="872"/>
      <c r="F388" s="872"/>
      <c r="G388" s="872"/>
      <c r="H388" s="872"/>
      <c r="I388" s="872"/>
      <c r="J388" s="872"/>
      <c r="K388" s="872"/>
      <c r="L388" s="872"/>
      <c r="M388" s="872"/>
      <c r="O388" s="872"/>
    </row>
    <row r="389" spans="1:15">
      <c r="A389" s="872"/>
      <c r="B389" s="872"/>
      <c r="C389" s="872"/>
      <c r="D389" s="872"/>
      <c r="E389" s="872"/>
      <c r="F389" s="872"/>
      <c r="G389" s="872"/>
      <c r="H389" s="872"/>
      <c r="I389" s="872"/>
      <c r="J389" s="872"/>
      <c r="K389" s="872"/>
      <c r="L389" s="872"/>
      <c r="M389" s="872"/>
      <c r="O389" s="872"/>
    </row>
    <row r="390" spans="1:15">
      <c r="A390" s="872"/>
      <c r="B390" s="872"/>
      <c r="C390" s="872"/>
      <c r="D390" s="872"/>
      <c r="E390" s="872"/>
      <c r="F390" s="872"/>
      <c r="G390" s="872"/>
      <c r="H390" s="872"/>
      <c r="I390" s="872"/>
      <c r="J390" s="872"/>
      <c r="K390" s="872"/>
      <c r="L390" s="872"/>
      <c r="M390" s="872"/>
      <c r="O390" s="872"/>
    </row>
    <row r="391" spans="1:15">
      <c r="A391" s="872"/>
      <c r="B391" s="872"/>
      <c r="C391" s="872"/>
      <c r="D391" s="872"/>
      <c r="E391" s="872"/>
      <c r="F391" s="872"/>
      <c r="G391" s="872"/>
      <c r="H391" s="872"/>
      <c r="I391" s="872"/>
      <c r="J391" s="872"/>
      <c r="K391" s="872"/>
      <c r="L391" s="872"/>
      <c r="M391" s="872"/>
      <c r="O391" s="872"/>
    </row>
    <row r="392" spans="1:15">
      <c r="A392" s="872"/>
      <c r="B392" s="872"/>
      <c r="C392" s="872"/>
      <c r="D392" s="872"/>
      <c r="E392" s="872"/>
      <c r="F392" s="872"/>
      <c r="G392" s="872"/>
      <c r="H392" s="872"/>
      <c r="I392" s="872"/>
      <c r="J392" s="872"/>
      <c r="K392" s="872"/>
      <c r="L392" s="872"/>
      <c r="M392" s="872"/>
      <c r="O392" s="872"/>
    </row>
    <row r="393" spans="1:15">
      <c r="A393" s="872"/>
      <c r="B393" s="872"/>
      <c r="C393" s="872"/>
      <c r="D393" s="872"/>
      <c r="E393" s="872"/>
      <c r="F393" s="872"/>
      <c r="G393" s="872"/>
      <c r="H393" s="872"/>
      <c r="I393" s="872"/>
      <c r="J393" s="872"/>
      <c r="K393" s="872"/>
      <c r="L393" s="872"/>
      <c r="M393" s="872"/>
      <c r="O393" s="872"/>
    </row>
    <row r="394" spans="1:15">
      <c r="A394" s="872"/>
      <c r="B394" s="872"/>
      <c r="C394" s="872"/>
      <c r="D394" s="872"/>
      <c r="E394" s="872"/>
      <c r="F394" s="872"/>
      <c r="G394" s="872"/>
      <c r="H394" s="872"/>
      <c r="I394" s="872"/>
      <c r="J394" s="872"/>
      <c r="K394" s="872"/>
      <c r="L394" s="872"/>
      <c r="M394" s="872"/>
      <c r="O394" s="872"/>
    </row>
    <row r="395" spans="1:15">
      <c r="A395" s="872"/>
      <c r="B395" s="872"/>
      <c r="C395" s="872"/>
      <c r="D395" s="872"/>
      <c r="E395" s="872"/>
      <c r="F395" s="872"/>
      <c r="G395" s="872"/>
      <c r="H395" s="872"/>
      <c r="I395" s="872"/>
      <c r="J395" s="872"/>
      <c r="K395" s="872"/>
      <c r="L395" s="872"/>
      <c r="M395" s="872"/>
      <c r="O395" s="872"/>
    </row>
    <row r="396" spans="1:15">
      <c r="A396" s="872"/>
      <c r="B396" s="872"/>
      <c r="C396" s="872"/>
      <c r="D396" s="872"/>
      <c r="E396" s="872"/>
      <c r="F396" s="872"/>
      <c r="G396" s="872"/>
      <c r="H396" s="872"/>
      <c r="I396" s="872"/>
      <c r="J396" s="872"/>
      <c r="K396" s="872"/>
      <c r="L396" s="872"/>
      <c r="M396" s="872"/>
      <c r="O396" s="872"/>
    </row>
    <row r="397" spans="1:15">
      <c r="A397" s="872"/>
      <c r="B397" s="872"/>
      <c r="C397" s="872"/>
      <c r="D397" s="872"/>
      <c r="E397" s="872"/>
      <c r="F397" s="872"/>
      <c r="G397" s="872"/>
      <c r="H397" s="872"/>
      <c r="I397" s="872"/>
      <c r="J397" s="872"/>
      <c r="K397" s="872"/>
      <c r="L397" s="872"/>
      <c r="M397" s="872"/>
      <c r="O397" s="872"/>
    </row>
    <row r="398" spans="1:15">
      <c r="A398" s="872"/>
      <c r="B398" s="872"/>
      <c r="C398" s="872"/>
      <c r="D398" s="872"/>
      <c r="E398" s="872"/>
      <c r="F398" s="872"/>
      <c r="G398" s="872"/>
      <c r="H398" s="872"/>
      <c r="I398" s="872"/>
      <c r="J398" s="872"/>
      <c r="K398" s="872"/>
      <c r="L398" s="872"/>
      <c r="M398" s="872"/>
      <c r="O398" s="872"/>
    </row>
    <row r="399" spans="1:15">
      <c r="A399" s="872"/>
      <c r="B399" s="872"/>
      <c r="C399" s="872"/>
      <c r="D399" s="872"/>
      <c r="E399" s="872"/>
      <c r="F399" s="872"/>
      <c r="G399" s="872"/>
      <c r="H399" s="872"/>
      <c r="I399" s="872"/>
      <c r="J399" s="872"/>
      <c r="K399" s="872"/>
      <c r="L399" s="872"/>
      <c r="M399" s="872"/>
      <c r="O399" s="872"/>
    </row>
    <row r="400" spans="1:15">
      <c r="A400" s="872"/>
      <c r="B400" s="872"/>
      <c r="C400" s="872"/>
      <c r="D400" s="872"/>
      <c r="E400" s="872"/>
      <c r="F400" s="872"/>
      <c r="G400" s="872"/>
      <c r="H400" s="872"/>
      <c r="I400" s="872"/>
      <c r="J400" s="872"/>
      <c r="K400" s="872"/>
      <c r="L400" s="872"/>
      <c r="M400" s="872"/>
      <c r="O400" s="872"/>
    </row>
    <row r="401" spans="1:15">
      <c r="A401" s="872"/>
      <c r="B401" s="872"/>
      <c r="C401" s="872"/>
      <c r="D401" s="872"/>
      <c r="E401" s="872"/>
      <c r="F401" s="872"/>
      <c r="G401" s="872"/>
      <c r="H401" s="872"/>
      <c r="I401" s="872"/>
      <c r="J401" s="872"/>
      <c r="K401" s="872"/>
      <c r="L401" s="872"/>
      <c r="M401" s="872"/>
      <c r="O401" s="872"/>
    </row>
    <row r="402" spans="1:15">
      <c r="A402" s="872"/>
      <c r="B402" s="872"/>
      <c r="C402" s="872"/>
      <c r="D402" s="872"/>
      <c r="E402" s="872"/>
      <c r="F402" s="872"/>
      <c r="G402" s="872"/>
      <c r="H402" s="872"/>
      <c r="I402" s="872"/>
      <c r="J402" s="872"/>
      <c r="K402" s="872"/>
      <c r="L402" s="872"/>
      <c r="M402" s="872"/>
      <c r="O402" s="872"/>
    </row>
    <row r="403" spans="1:15">
      <c r="A403" s="872"/>
      <c r="B403" s="872"/>
      <c r="C403" s="872"/>
      <c r="D403" s="872"/>
      <c r="E403" s="872"/>
      <c r="F403" s="872"/>
      <c r="G403" s="872"/>
      <c r="H403" s="872"/>
      <c r="I403" s="872"/>
      <c r="J403" s="872"/>
      <c r="K403" s="872"/>
      <c r="L403" s="872"/>
      <c r="M403" s="872"/>
      <c r="O403" s="872"/>
    </row>
    <row r="404" spans="1:15">
      <c r="A404" s="872"/>
      <c r="B404" s="872"/>
      <c r="C404" s="872"/>
      <c r="D404" s="872"/>
      <c r="E404" s="872"/>
      <c r="F404" s="872"/>
      <c r="G404" s="872"/>
      <c r="H404" s="872"/>
      <c r="I404" s="872"/>
      <c r="J404" s="872"/>
      <c r="K404" s="872"/>
      <c r="L404" s="872"/>
      <c r="M404" s="872"/>
      <c r="O404" s="872"/>
    </row>
    <row r="405" spans="1:15">
      <c r="A405" s="872"/>
      <c r="B405" s="872"/>
      <c r="C405" s="872"/>
      <c r="D405" s="872"/>
      <c r="E405" s="872"/>
      <c r="F405" s="872"/>
      <c r="G405" s="872"/>
      <c r="H405" s="872"/>
      <c r="I405" s="872"/>
      <c r="J405" s="872"/>
      <c r="K405" s="872"/>
      <c r="L405" s="872"/>
      <c r="M405" s="872"/>
      <c r="O405" s="872"/>
    </row>
    <row r="406" spans="1:15">
      <c r="A406" s="872"/>
      <c r="B406" s="872"/>
      <c r="C406" s="872"/>
      <c r="D406" s="872"/>
      <c r="E406" s="872"/>
      <c r="F406" s="872"/>
      <c r="G406" s="872"/>
      <c r="H406" s="872"/>
      <c r="I406" s="872"/>
      <c r="J406" s="872"/>
      <c r="K406" s="872"/>
      <c r="L406" s="872"/>
      <c r="M406" s="872"/>
      <c r="O406" s="872"/>
    </row>
    <row r="407" spans="1:15">
      <c r="A407" s="872"/>
      <c r="B407" s="872"/>
      <c r="C407" s="872"/>
      <c r="D407" s="872"/>
      <c r="E407" s="872"/>
      <c r="F407" s="872"/>
      <c r="G407" s="872"/>
      <c r="H407" s="872"/>
      <c r="I407" s="872"/>
      <c r="J407" s="872"/>
      <c r="K407" s="872"/>
      <c r="L407" s="872"/>
      <c r="M407" s="872"/>
      <c r="O407" s="872"/>
    </row>
    <row r="408" spans="1:15">
      <c r="A408" s="872"/>
      <c r="B408" s="872"/>
      <c r="C408" s="872"/>
      <c r="D408" s="872"/>
      <c r="E408" s="872"/>
      <c r="F408" s="872"/>
      <c r="G408" s="872"/>
      <c r="H408" s="872"/>
      <c r="I408" s="872"/>
      <c r="J408" s="872"/>
      <c r="K408" s="872"/>
      <c r="L408" s="872"/>
      <c r="M408" s="872"/>
      <c r="O408" s="872"/>
    </row>
    <row r="409" spans="1:15">
      <c r="A409" s="872"/>
      <c r="B409" s="872"/>
      <c r="C409" s="872"/>
      <c r="D409" s="872"/>
      <c r="E409" s="872"/>
      <c r="F409" s="872"/>
      <c r="G409" s="872"/>
      <c r="H409" s="872"/>
      <c r="I409" s="872"/>
      <c r="J409" s="872"/>
      <c r="K409" s="872"/>
      <c r="L409" s="872"/>
      <c r="M409" s="872"/>
      <c r="O409" s="872"/>
    </row>
    <row r="410" spans="1:15">
      <c r="A410" s="872"/>
      <c r="B410" s="872"/>
      <c r="C410" s="872"/>
      <c r="D410" s="872"/>
      <c r="E410" s="872"/>
      <c r="F410" s="872"/>
      <c r="G410" s="872"/>
      <c r="H410" s="872"/>
      <c r="I410" s="872"/>
      <c r="J410" s="872"/>
      <c r="K410" s="872"/>
      <c r="L410" s="872"/>
      <c r="M410" s="872"/>
      <c r="O410" s="872"/>
    </row>
    <row r="411" spans="1:15">
      <c r="A411" s="872"/>
      <c r="B411" s="872"/>
      <c r="C411" s="872"/>
      <c r="D411" s="872"/>
      <c r="E411" s="872"/>
      <c r="F411" s="872"/>
      <c r="G411" s="872"/>
      <c r="H411" s="872"/>
      <c r="I411" s="872"/>
      <c r="J411" s="872"/>
      <c r="K411" s="872"/>
      <c r="L411" s="872"/>
      <c r="M411" s="872"/>
      <c r="O411" s="872"/>
    </row>
    <row r="412" spans="1:15">
      <c r="A412" s="872"/>
      <c r="B412" s="872"/>
      <c r="C412" s="872"/>
      <c r="D412" s="872"/>
      <c r="E412" s="872"/>
      <c r="F412" s="872"/>
      <c r="G412" s="872"/>
      <c r="H412" s="872"/>
      <c r="I412" s="872"/>
      <c r="J412" s="872"/>
      <c r="K412" s="872"/>
      <c r="L412" s="872"/>
      <c r="M412" s="872"/>
      <c r="O412" s="872"/>
    </row>
    <row r="413" spans="1:15">
      <c r="A413" s="872"/>
      <c r="B413" s="872"/>
      <c r="C413" s="872"/>
      <c r="D413" s="872"/>
      <c r="E413" s="872"/>
      <c r="F413" s="872"/>
      <c r="G413" s="872"/>
      <c r="H413" s="872"/>
      <c r="I413" s="872"/>
      <c r="J413" s="872"/>
      <c r="K413" s="872"/>
      <c r="L413" s="872"/>
      <c r="M413" s="872"/>
      <c r="O413" s="872"/>
    </row>
    <row r="414" spans="1:15">
      <c r="A414" s="872"/>
      <c r="B414" s="872"/>
      <c r="C414" s="872"/>
      <c r="D414" s="872"/>
      <c r="E414" s="872"/>
      <c r="F414" s="872"/>
      <c r="G414" s="872"/>
      <c r="H414" s="872"/>
      <c r="I414" s="872"/>
      <c r="J414" s="872"/>
      <c r="K414" s="872"/>
      <c r="L414" s="872"/>
      <c r="M414" s="872"/>
      <c r="O414" s="872"/>
    </row>
    <row r="415" spans="1:15">
      <c r="A415" s="872"/>
      <c r="B415" s="872"/>
      <c r="C415" s="872"/>
      <c r="D415" s="872"/>
      <c r="E415" s="872"/>
      <c r="F415" s="872"/>
      <c r="G415" s="872"/>
      <c r="H415" s="872"/>
      <c r="I415" s="872"/>
      <c r="J415" s="872"/>
      <c r="K415" s="872"/>
      <c r="L415" s="872"/>
      <c r="M415" s="872"/>
      <c r="O415" s="872"/>
    </row>
    <row r="416" spans="1:15">
      <c r="A416" s="872"/>
      <c r="B416" s="872"/>
      <c r="C416" s="872"/>
      <c r="D416" s="872"/>
      <c r="E416" s="872"/>
      <c r="F416" s="872"/>
      <c r="G416" s="872"/>
      <c r="H416" s="872"/>
      <c r="I416" s="872"/>
      <c r="J416" s="872"/>
      <c r="K416" s="872"/>
      <c r="L416" s="872"/>
      <c r="M416" s="872"/>
      <c r="O416" s="872"/>
    </row>
    <row r="417" spans="1:15">
      <c r="A417" s="872"/>
      <c r="B417" s="872"/>
      <c r="C417" s="872"/>
      <c r="D417" s="872"/>
      <c r="E417" s="872"/>
      <c r="F417" s="872"/>
      <c r="G417" s="872"/>
      <c r="H417" s="872"/>
      <c r="I417" s="872"/>
      <c r="J417" s="872"/>
      <c r="K417" s="872"/>
      <c r="L417" s="872"/>
      <c r="M417" s="872"/>
      <c r="O417" s="872"/>
    </row>
    <row r="418" spans="1:15">
      <c r="A418" s="872"/>
      <c r="B418" s="872"/>
      <c r="C418" s="872"/>
      <c r="D418" s="872"/>
      <c r="E418" s="872"/>
      <c r="F418" s="872"/>
      <c r="G418" s="872"/>
      <c r="H418" s="872"/>
      <c r="I418" s="872"/>
      <c r="J418" s="872"/>
      <c r="K418" s="872"/>
      <c r="L418" s="872"/>
      <c r="M418" s="872"/>
      <c r="O418" s="872"/>
    </row>
    <row r="419" spans="1:15">
      <c r="A419" s="872"/>
      <c r="B419" s="872"/>
      <c r="C419" s="872"/>
      <c r="D419" s="872"/>
      <c r="E419" s="872"/>
      <c r="F419" s="872"/>
      <c r="G419" s="872"/>
      <c r="H419" s="872"/>
      <c r="I419" s="872"/>
      <c r="J419" s="872"/>
      <c r="K419" s="872"/>
      <c r="L419" s="872"/>
      <c r="M419" s="872"/>
      <c r="O419" s="872"/>
    </row>
    <row r="420" spans="1:15">
      <c r="A420" s="872"/>
      <c r="B420" s="872"/>
      <c r="C420" s="872"/>
      <c r="D420" s="872"/>
      <c r="E420" s="872"/>
      <c r="F420" s="872"/>
      <c r="G420" s="872"/>
      <c r="H420" s="872"/>
      <c r="I420" s="872"/>
      <c r="J420" s="872"/>
      <c r="K420" s="872"/>
      <c r="L420" s="872"/>
      <c r="M420" s="872"/>
      <c r="O420" s="872"/>
    </row>
    <row r="421" spans="1:15">
      <c r="A421" s="872"/>
      <c r="B421" s="872"/>
      <c r="C421" s="872"/>
      <c r="D421" s="872"/>
      <c r="E421" s="872"/>
      <c r="F421" s="872"/>
      <c r="G421" s="872"/>
      <c r="H421" s="872"/>
      <c r="I421" s="872"/>
      <c r="J421" s="872"/>
      <c r="K421" s="872"/>
      <c r="L421" s="872"/>
      <c r="M421" s="872"/>
      <c r="O421" s="872"/>
    </row>
    <row r="422" spans="1:15">
      <c r="A422" s="872"/>
      <c r="B422" s="872"/>
      <c r="C422" s="872"/>
      <c r="D422" s="872"/>
      <c r="E422" s="872"/>
      <c r="F422" s="872"/>
      <c r="G422" s="872"/>
      <c r="H422" s="872"/>
      <c r="I422" s="872"/>
      <c r="J422" s="872"/>
      <c r="K422" s="872"/>
      <c r="L422" s="872"/>
      <c r="M422" s="872"/>
      <c r="O422" s="872"/>
    </row>
    <row r="423" spans="1:15">
      <c r="A423" s="872"/>
      <c r="B423" s="872"/>
      <c r="C423" s="872"/>
      <c r="D423" s="872"/>
      <c r="E423" s="872"/>
      <c r="F423" s="872"/>
      <c r="G423" s="872"/>
      <c r="H423" s="872"/>
      <c r="I423" s="872"/>
      <c r="J423" s="872"/>
      <c r="K423" s="872"/>
      <c r="L423" s="872"/>
      <c r="M423" s="872"/>
      <c r="O423" s="872"/>
    </row>
    <row r="424" spans="1:15">
      <c r="A424" s="872"/>
      <c r="B424" s="872"/>
      <c r="C424" s="872"/>
      <c r="D424" s="872"/>
      <c r="E424" s="872"/>
      <c r="F424" s="872"/>
      <c r="G424" s="872"/>
      <c r="H424" s="872"/>
      <c r="I424" s="872"/>
      <c r="J424" s="872"/>
      <c r="K424" s="872"/>
      <c r="L424" s="872"/>
      <c r="M424" s="872"/>
      <c r="O424" s="872"/>
    </row>
    <row r="425" spans="1:15">
      <c r="A425" s="872"/>
      <c r="B425" s="872"/>
      <c r="C425" s="872"/>
      <c r="D425" s="872"/>
      <c r="E425" s="872"/>
      <c r="F425" s="872"/>
      <c r="G425" s="872"/>
      <c r="H425" s="872"/>
      <c r="I425" s="872"/>
      <c r="J425" s="872"/>
      <c r="K425" s="872"/>
      <c r="L425" s="872"/>
      <c r="M425" s="872"/>
      <c r="O425" s="872"/>
    </row>
    <row r="426" spans="1:15">
      <c r="A426" s="872"/>
      <c r="B426" s="872"/>
      <c r="C426" s="872"/>
      <c r="D426" s="872"/>
      <c r="E426" s="872"/>
      <c r="F426" s="872"/>
      <c r="G426" s="872"/>
      <c r="H426" s="872"/>
      <c r="I426" s="872"/>
      <c r="J426" s="872"/>
      <c r="K426" s="872"/>
      <c r="L426" s="872"/>
      <c r="M426" s="872"/>
      <c r="O426" s="872"/>
    </row>
    <row r="427" spans="1:15">
      <c r="A427" s="872"/>
      <c r="B427" s="872"/>
      <c r="C427" s="872"/>
      <c r="D427" s="872"/>
      <c r="E427" s="872"/>
      <c r="F427" s="872"/>
      <c r="G427" s="872"/>
      <c r="H427" s="872"/>
      <c r="I427" s="872"/>
      <c r="J427" s="872"/>
      <c r="K427" s="872"/>
      <c r="L427" s="872"/>
      <c r="M427" s="872"/>
      <c r="O427" s="872"/>
    </row>
    <row r="428" spans="1:15">
      <c r="A428" s="872"/>
      <c r="B428" s="872"/>
      <c r="C428" s="872"/>
      <c r="D428" s="872"/>
      <c r="E428" s="872"/>
      <c r="F428" s="872"/>
      <c r="G428" s="872"/>
      <c r="H428" s="872"/>
      <c r="I428" s="872"/>
      <c r="J428" s="872"/>
      <c r="K428" s="872"/>
      <c r="L428" s="872"/>
      <c r="M428" s="872"/>
      <c r="O428" s="872"/>
    </row>
    <row r="429" spans="1:15">
      <c r="A429" s="872"/>
      <c r="B429" s="872"/>
      <c r="C429" s="872"/>
      <c r="D429" s="872"/>
      <c r="E429" s="872"/>
      <c r="F429" s="872"/>
      <c r="G429" s="872"/>
      <c r="H429" s="872"/>
      <c r="I429" s="872"/>
      <c r="J429" s="872"/>
      <c r="K429" s="872"/>
      <c r="L429" s="872"/>
      <c r="M429" s="872"/>
      <c r="O429" s="872"/>
    </row>
    <row r="430" spans="1:15">
      <c r="A430" s="872"/>
      <c r="B430" s="872"/>
      <c r="C430" s="872"/>
      <c r="D430" s="872"/>
      <c r="E430" s="872"/>
      <c r="F430" s="872"/>
      <c r="G430" s="872"/>
      <c r="H430" s="872"/>
      <c r="I430" s="872"/>
      <c r="J430" s="872"/>
      <c r="K430" s="872"/>
      <c r="L430" s="872"/>
      <c r="M430" s="872"/>
      <c r="O430" s="872"/>
    </row>
    <row r="431" spans="1:15">
      <c r="A431" s="872"/>
      <c r="B431" s="872"/>
      <c r="C431" s="872"/>
      <c r="D431" s="872"/>
      <c r="E431" s="872"/>
      <c r="F431" s="872"/>
      <c r="G431" s="872"/>
      <c r="H431" s="872"/>
      <c r="I431" s="872"/>
      <c r="J431" s="872"/>
      <c r="K431" s="872"/>
      <c r="L431" s="872"/>
      <c r="M431" s="872"/>
      <c r="O431" s="872"/>
    </row>
    <row r="432" spans="1:15">
      <c r="A432" s="872"/>
      <c r="B432" s="872"/>
      <c r="C432" s="872"/>
      <c r="D432" s="872"/>
      <c r="E432" s="872"/>
      <c r="F432" s="872"/>
      <c r="G432" s="872"/>
      <c r="H432" s="872"/>
      <c r="I432" s="872"/>
      <c r="J432" s="872"/>
      <c r="K432" s="872"/>
      <c r="L432" s="872"/>
      <c r="M432" s="872"/>
      <c r="O432" s="872"/>
    </row>
    <row r="433" spans="1:15">
      <c r="A433" s="872"/>
      <c r="B433" s="872"/>
      <c r="C433" s="872"/>
      <c r="D433" s="872"/>
      <c r="E433" s="872"/>
      <c r="F433" s="872"/>
      <c r="G433" s="872"/>
      <c r="H433" s="872"/>
      <c r="I433" s="872"/>
      <c r="J433" s="872"/>
      <c r="K433" s="872"/>
      <c r="L433" s="872"/>
      <c r="M433" s="872"/>
      <c r="O433" s="872"/>
    </row>
    <row r="434" spans="1:15">
      <c r="A434" s="872"/>
      <c r="B434" s="872"/>
      <c r="C434" s="872"/>
      <c r="D434" s="872"/>
      <c r="E434" s="872"/>
      <c r="F434" s="872"/>
      <c r="G434" s="872"/>
      <c r="H434" s="872"/>
      <c r="I434" s="872"/>
      <c r="J434" s="872"/>
      <c r="K434" s="872"/>
      <c r="L434" s="872"/>
      <c r="M434" s="872"/>
      <c r="O434" s="872"/>
    </row>
    <row r="435" spans="1:15">
      <c r="A435" s="872"/>
      <c r="B435" s="872"/>
      <c r="C435" s="872"/>
      <c r="D435" s="872"/>
      <c r="E435" s="872"/>
      <c r="F435" s="872"/>
      <c r="G435" s="872"/>
      <c r="H435" s="872"/>
      <c r="I435" s="872"/>
      <c r="J435" s="872"/>
      <c r="K435" s="872"/>
      <c r="L435" s="872"/>
      <c r="M435" s="872"/>
      <c r="O435" s="872"/>
    </row>
    <row r="436" spans="1:15">
      <c r="A436" s="872"/>
      <c r="B436" s="872"/>
      <c r="C436" s="872"/>
      <c r="D436" s="872"/>
      <c r="E436" s="872"/>
      <c r="F436" s="872"/>
      <c r="G436" s="872"/>
      <c r="H436" s="872"/>
      <c r="I436" s="872"/>
      <c r="J436" s="872"/>
      <c r="K436" s="872"/>
      <c r="L436" s="872"/>
      <c r="M436" s="872"/>
      <c r="O436" s="872"/>
    </row>
    <row r="437" spans="1:15">
      <c r="A437" s="872"/>
      <c r="B437" s="872"/>
      <c r="C437" s="872"/>
      <c r="D437" s="872"/>
      <c r="E437" s="872"/>
      <c r="F437" s="872"/>
      <c r="G437" s="872"/>
      <c r="H437" s="872"/>
      <c r="I437" s="872"/>
      <c r="J437" s="872"/>
      <c r="K437" s="872"/>
      <c r="L437" s="872"/>
      <c r="M437" s="872"/>
      <c r="O437" s="872"/>
    </row>
    <row r="438" spans="1:15">
      <c r="A438" s="872"/>
      <c r="B438" s="872"/>
      <c r="C438" s="872"/>
      <c r="D438" s="872"/>
      <c r="E438" s="872"/>
      <c r="F438" s="872"/>
      <c r="G438" s="872"/>
      <c r="H438" s="872"/>
      <c r="I438" s="872"/>
      <c r="J438" s="872"/>
      <c r="K438" s="872"/>
      <c r="L438" s="872"/>
      <c r="M438" s="872"/>
      <c r="O438" s="872"/>
    </row>
    <row r="439" spans="1:15">
      <c r="A439" s="872"/>
      <c r="B439" s="872"/>
      <c r="C439" s="872"/>
      <c r="D439" s="872"/>
      <c r="E439" s="872"/>
      <c r="F439" s="872"/>
      <c r="G439" s="872"/>
      <c r="H439" s="872"/>
      <c r="I439" s="872"/>
      <c r="J439" s="872"/>
      <c r="K439" s="872"/>
      <c r="L439" s="872"/>
      <c r="M439" s="872"/>
      <c r="O439" s="872"/>
    </row>
    <row r="440" spans="1:15">
      <c r="A440" s="872"/>
      <c r="B440" s="872"/>
      <c r="C440" s="872"/>
      <c r="D440" s="872"/>
      <c r="E440" s="872"/>
      <c r="F440" s="872"/>
      <c r="G440" s="872"/>
      <c r="H440" s="872"/>
      <c r="I440" s="872"/>
      <c r="J440" s="872"/>
      <c r="K440" s="872"/>
      <c r="L440" s="872"/>
      <c r="M440" s="872"/>
      <c r="O440" s="872"/>
    </row>
    <row r="441" spans="1:15">
      <c r="A441" s="872"/>
      <c r="B441" s="872"/>
      <c r="C441" s="872"/>
      <c r="D441" s="872"/>
      <c r="E441" s="872"/>
      <c r="F441" s="872"/>
      <c r="G441" s="872"/>
      <c r="H441" s="872"/>
      <c r="I441" s="872"/>
      <c r="J441" s="872"/>
      <c r="K441" s="872"/>
      <c r="L441" s="872"/>
      <c r="M441" s="872"/>
      <c r="O441" s="872"/>
    </row>
    <row r="442" spans="1:15">
      <c r="A442" s="872"/>
      <c r="B442" s="872"/>
      <c r="C442" s="872"/>
      <c r="D442" s="872"/>
      <c r="E442" s="872"/>
      <c r="F442" s="872"/>
      <c r="G442" s="872"/>
      <c r="H442" s="872"/>
      <c r="I442" s="872"/>
      <c r="J442" s="872"/>
      <c r="K442" s="872"/>
      <c r="L442" s="872"/>
      <c r="M442" s="872"/>
      <c r="O442" s="872"/>
    </row>
    <row r="443" spans="1:15">
      <c r="A443" s="872"/>
      <c r="B443" s="872"/>
      <c r="C443" s="872"/>
      <c r="D443" s="872"/>
      <c r="E443" s="872"/>
      <c r="F443" s="872"/>
      <c r="G443" s="872"/>
      <c r="H443" s="872"/>
      <c r="I443" s="872"/>
      <c r="J443" s="872"/>
      <c r="K443" s="872"/>
      <c r="L443" s="872"/>
      <c r="M443" s="872"/>
      <c r="O443" s="872"/>
    </row>
    <row r="444" spans="1:15">
      <c r="A444" s="872"/>
      <c r="B444" s="872"/>
      <c r="C444" s="872"/>
      <c r="D444" s="872"/>
      <c r="E444" s="872"/>
      <c r="F444" s="872"/>
      <c r="G444" s="872"/>
      <c r="H444" s="872"/>
      <c r="I444" s="872"/>
      <c r="J444" s="872"/>
      <c r="K444" s="872"/>
      <c r="L444" s="872"/>
      <c r="M444" s="872"/>
      <c r="O444" s="872"/>
    </row>
    <row r="445" spans="1:15">
      <c r="A445" s="872"/>
      <c r="B445" s="872"/>
      <c r="C445" s="872"/>
      <c r="D445" s="872"/>
      <c r="E445" s="872"/>
      <c r="F445" s="872"/>
      <c r="G445" s="872"/>
      <c r="H445" s="872"/>
      <c r="I445" s="872"/>
      <c r="J445" s="872"/>
      <c r="K445" s="872"/>
      <c r="L445" s="872"/>
      <c r="M445" s="872"/>
      <c r="O445" s="872"/>
    </row>
    <row r="446" spans="1:15">
      <c r="A446" s="872"/>
      <c r="B446" s="872"/>
      <c r="C446" s="872"/>
      <c r="D446" s="872"/>
      <c r="E446" s="872"/>
      <c r="F446" s="872"/>
      <c r="G446" s="872"/>
      <c r="H446" s="872"/>
      <c r="I446" s="872"/>
      <c r="J446" s="872"/>
      <c r="K446" s="872"/>
      <c r="L446" s="872"/>
      <c r="M446" s="872"/>
      <c r="O446" s="872"/>
    </row>
    <row r="447" spans="1:15">
      <c r="A447" s="872"/>
      <c r="B447" s="872"/>
      <c r="C447" s="872"/>
      <c r="D447" s="872"/>
      <c r="E447" s="872"/>
      <c r="F447" s="872"/>
      <c r="G447" s="872"/>
      <c r="H447" s="872"/>
      <c r="I447" s="872"/>
      <c r="J447" s="872"/>
      <c r="K447" s="872"/>
      <c r="L447" s="872"/>
      <c r="M447" s="872"/>
      <c r="O447" s="872"/>
    </row>
    <row r="448" spans="1:15">
      <c r="A448" s="872"/>
      <c r="B448" s="872"/>
      <c r="C448" s="872"/>
      <c r="D448" s="872"/>
      <c r="E448" s="872"/>
      <c r="F448" s="872"/>
      <c r="G448" s="872"/>
      <c r="H448" s="872"/>
      <c r="I448" s="872"/>
      <c r="J448" s="872"/>
      <c r="K448" s="872"/>
      <c r="L448" s="872"/>
      <c r="M448" s="872"/>
      <c r="O448" s="872"/>
    </row>
    <row r="449" spans="1:15">
      <c r="A449" s="872"/>
      <c r="B449" s="872"/>
      <c r="C449" s="872"/>
      <c r="D449" s="872"/>
      <c r="E449" s="872"/>
      <c r="F449" s="872"/>
      <c r="G449" s="872"/>
      <c r="H449" s="872"/>
      <c r="I449" s="872"/>
      <c r="J449" s="872"/>
      <c r="K449" s="872"/>
      <c r="L449" s="872"/>
      <c r="M449" s="872"/>
      <c r="O449" s="872"/>
    </row>
    <row r="450" spans="1:15">
      <c r="A450" s="872"/>
      <c r="B450" s="872"/>
      <c r="C450" s="872"/>
      <c r="D450" s="872"/>
      <c r="E450" s="872"/>
      <c r="F450" s="872"/>
      <c r="G450" s="872"/>
      <c r="H450" s="872"/>
      <c r="I450" s="872"/>
      <c r="J450" s="872"/>
      <c r="K450" s="872"/>
      <c r="L450" s="872"/>
      <c r="M450" s="872"/>
      <c r="O450" s="872"/>
    </row>
    <row r="451" spans="1:15">
      <c r="A451" s="872"/>
      <c r="B451" s="872"/>
      <c r="C451" s="872"/>
      <c r="D451" s="872"/>
      <c r="E451" s="872"/>
      <c r="F451" s="872"/>
      <c r="G451" s="872"/>
      <c r="H451" s="872"/>
      <c r="I451" s="872"/>
      <c r="J451" s="872"/>
      <c r="K451" s="872"/>
      <c r="L451" s="872"/>
      <c r="M451" s="872"/>
      <c r="O451" s="872"/>
    </row>
    <row r="452" spans="1:15">
      <c r="A452" s="872"/>
      <c r="B452" s="872"/>
      <c r="C452" s="872"/>
      <c r="D452" s="872"/>
      <c r="E452" s="872"/>
      <c r="F452" s="872"/>
      <c r="G452" s="872"/>
      <c r="H452" s="872"/>
      <c r="I452" s="872"/>
      <c r="J452" s="872"/>
      <c r="K452" s="872"/>
      <c r="L452" s="872"/>
      <c r="M452" s="872"/>
      <c r="O452" s="872"/>
    </row>
    <row r="453" spans="1:15">
      <c r="A453" s="872"/>
      <c r="B453" s="872"/>
      <c r="C453" s="872"/>
      <c r="D453" s="872"/>
      <c r="E453" s="872"/>
      <c r="F453" s="872"/>
      <c r="G453" s="872"/>
      <c r="H453" s="872"/>
      <c r="I453" s="872"/>
      <c r="J453" s="872"/>
      <c r="K453" s="872"/>
      <c r="L453" s="872"/>
      <c r="M453" s="872"/>
      <c r="O453" s="872"/>
    </row>
    <row r="454" spans="1:15">
      <c r="A454" s="872"/>
      <c r="B454" s="872"/>
      <c r="C454" s="872"/>
      <c r="D454" s="872"/>
      <c r="E454" s="872"/>
      <c r="F454" s="872"/>
      <c r="G454" s="872"/>
      <c r="H454" s="872"/>
      <c r="I454" s="872"/>
      <c r="J454" s="872"/>
      <c r="K454" s="872"/>
      <c r="L454" s="872"/>
      <c r="M454" s="872"/>
      <c r="O454" s="872"/>
    </row>
    <row r="455" spans="1:15">
      <c r="A455" s="872"/>
      <c r="B455" s="872"/>
      <c r="C455" s="872"/>
      <c r="D455" s="872"/>
      <c r="E455" s="872"/>
      <c r="F455" s="872"/>
      <c r="G455" s="872"/>
      <c r="H455" s="872"/>
      <c r="I455" s="872"/>
      <c r="J455" s="872"/>
      <c r="K455" s="872"/>
      <c r="L455" s="872"/>
      <c r="M455" s="872"/>
      <c r="O455" s="872"/>
    </row>
    <row r="456" spans="1:15">
      <c r="A456" s="872"/>
      <c r="B456" s="872"/>
      <c r="C456" s="872"/>
      <c r="D456" s="872"/>
      <c r="E456" s="872"/>
      <c r="F456" s="872"/>
      <c r="G456" s="872"/>
      <c r="H456" s="872"/>
      <c r="I456" s="872"/>
      <c r="J456" s="872"/>
      <c r="K456" s="872"/>
      <c r="L456" s="872"/>
      <c r="M456" s="872"/>
      <c r="O456" s="872"/>
    </row>
    <row r="457" spans="1:15">
      <c r="A457" s="872"/>
      <c r="B457" s="872"/>
      <c r="C457" s="872"/>
      <c r="D457" s="872"/>
      <c r="E457" s="872"/>
      <c r="F457" s="872"/>
      <c r="G457" s="872"/>
      <c r="H457" s="872"/>
      <c r="I457" s="872"/>
      <c r="J457" s="872"/>
      <c r="K457" s="872"/>
      <c r="L457" s="872"/>
      <c r="M457" s="872"/>
      <c r="O457" s="872"/>
    </row>
    <row r="458" spans="1:15">
      <c r="A458" s="872"/>
      <c r="B458" s="872"/>
      <c r="C458" s="872"/>
      <c r="D458" s="872"/>
      <c r="E458" s="872"/>
      <c r="F458" s="872"/>
      <c r="G458" s="872"/>
      <c r="H458" s="872"/>
      <c r="I458" s="872"/>
      <c r="J458" s="872"/>
      <c r="K458" s="872"/>
      <c r="L458" s="872"/>
      <c r="M458" s="872"/>
      <c r="O458" s="872"/>
    </row>
    <row r="459" spans="1:15">
      <c r="A459" s="872"/>
      <c r="B459" s="872"/>
      <c r="C459" s="872"/>
      <c r="D459" s="872"/>
      <c r="E459" s="872"/>
      <c r="F459" s="872"/>
      <c r="G459" s="872"/>
      <c r="H459" s="872"/>
      <c r="I459" s="872"/>
      <c r="J459" s="872"/>
      <c r="K459" s="872"/>
      <c r="L459" s="872"/>
      <c r="M459" s="872"/>
      <c r="O459" s="872"/>
    </row>
    <row r="460" spans="1:15">
      <c r="A460" s="872"/>
      <c r="B460" s="872"/>
      <c r="C460" s="872"/>
      <c r="D460" s="872"/>
      <c r="E460" s="872"/>
      <c r="F460" s="872"/>
      <c r="G460" s="872"/>
      <c r="H460" s="872"/>
      <c r="I460" s="872"/>
      <c r="J460" s="872"/>
      <c r="K460" s="872"/>
      <c r="L460" s="872"/>
      <c r="M460" s="872"/>
      <c r="O460" s="872"/>
    </row>
    <row r="461" spans="1:15">
      <c r="A461" s="872"/>
      <c r="B461" s="872"/>
      <c r="C461" s="872"/>
      <c r="D461" s="872"/>
      <c r="E461" s="872"/>
      <c r="F461" s="872"/>
      <c r="G461" s="872"/>
      <c r="H461" s="872"/>
      <c r="I461" s="872"/>
      <c r="J461" s="872"/>
      <c r="K461" s="872"/>
      <c r="L461" s="872"/>
      <c r="M461" s="872"/>
      <c r="O461" s="872"/>
    </row>
    <row r="462" spans="1:15">
      <c r="A462" s="872"/>
      <c r="B462" s="872"/>
      <c r="C462" s="872"/>
      <c r="D462" s="872"/>
      <c r="E462" s="872"/>
      <c r="F462" s="872"/>
      <c r="G462" s="872"/>
      <c r="H462" s="872"/>
      <c r="I462" s="872"/>
      <c r="J462" s="872"/>
      <c r="K462" s="872"/>
      <c r="L462" s="872"/>
      <c r="M462" s="872"/>
      <c r="O462" s="872"/>
    </row>
    <row r="463" spans="1:15">
      <c r="A463" s="872"/>
      <c r="B463" s="872"/>
      <c r="C463" s="872"/>
      <c r="D463" s="872"/>
      <c r="E463" s="872"/>
      <c r="F463" s="872"/>
      <c r="G463" s="872"/>
      <c r="H463" s="872"/>
      <c r="I463" s="872"/>
      <c r="J463" s="872"/>
      <c r="K463" s="872"/>
      <c r="L463" s="872"/>
      <c r="M463" s="872"/>
      <c r="O463" s="872"/>
    </row>
    <row r="464" spans="1:15">
      <c r="A464" s="872"/>
      <c r="B464" s="872"/>
      <c r="C464" s="872"/>
      <c r="D464" s="872"/>
      <c r="E464" s="872"/>
      <c r="F464" s="872"/>
      <c r="G464" s="872"/>
      <c r="H464" s="872"/>
      <c r="I464" s="872"/>
      <c r="J464" s="872"/>
      <c r="K464" s="872"/>
      <c r="L464" s="872"/>
      <c r="M464" s="872"/>
      <c r="O464" s="872"/>
    </row>
    <row r="465" spans="1:15">
      <c r="A465" s="872"/>
      <c r="B465" s="872"/>
      <c r="C465" s="872"/>
      <c r="D465" s="872"/>
      <c r="E465" s="872"/>
      <c r="F465" s="872"/>
      <c r="G465" s="872"/>
      <c r="H465" s="872"/>
      <c r="I465" s="872"/>
      <c r="J465" s="872"/>
      <c r="K465" s="872"/>
      <c r="L465" s="872"/>
      <c r="M465" s="872"/>
      <c r="O465" s="872"/>
    </row>
    <row r="466" spans="1:15">
      <c r="A466" s="872"/>
      <c r="B466" s="872"/>
      <c r="C466" s="872"/>
      <c r="D466" s="872"/>
      <c r="E466" s="872"/>
      <c r="F466" s="872"/>
      <c r="G466" s="872"/>
      <c r="H466" s="872"/>
      <c r="I466" s="872"/>
      <c r="J466" s="872"/>
      <c r="K466" s="872"/>
      <c r="L466" s="872"/>
      <c r="M466" s="872"/>
      <c r="O466" s="872"/>
    </row>
    <row r="467" spans="1:15">
      <c r="A467" s="872"/>
      <c r="B467" s="872"/>
      <c r="C467" s="872"/>
      <c r="D467" s="872"/>
      <c r="E467" s="872"/>
      <c r="F467" s="872"/>
      <c r="G467" s="872"/>
      <c r="H467" s="872"/>
      <c r="I467" s="872"/>
      <c r="J467" s="872"/>
      <c r="K467" s="872"/>
      <c r="L467" s="872"/>
      <c r="M467" s="872"/>
      <c r="O467" s="872"/>
    </row>
    <row r="468" spans="1:15">
      <c r="A468" s="872"/>
      <c r="B468" s="872"/>
      <c r="C468" s="872"/>
      <c r="D468" s="872"/>
      <c r="E468" s="872"/>
      <c r="F468" s="872"/>
      <c r="G468" s="872"/>
      <c r="H468" s="872"/>
      <c r="I468" s="872"/>
      <c r="J468" s="872"/>
      <c r="K468" s="872"/>
      <c r="L468" s="872"/>
      <c r="M468" s="872"/>
      <c r="O468" s="872"/>
    </row>
    <row r="469" spans="1:15">
      <c r="A469" s="872"/>
      <c r="B469" s="872"/>
      <c r="C469" s="872"/>
      <c r="D469" s="872"/>
      <c r="E469" s="872"/>
      <c r="F469" s="872"/>
      <c r="G469" s="872"/>
      <c r="H469" s="872"/>
      <c r="I469" s="872"/>
      <c r="J469" s="872"/>
      <c r="K469" s="872"/>
      <c r="L469" s="872"/>
      <c r="M469" s="872"/>
      <c r="O469" s="872"/>
    </row>
    <row r="470" spans="1:15">
      <c r="A470" s="872"/>
      <c r="B470" s="872"/>
      <c r="C470" s="872"/>
      <c r="D470" s="872"/>
      <c r="E470" s="872"/>
      <c r="F470" s="872"/>
      <c r="G470" s="872"/>
      <c r="H470" s="872"/>
      <c r="I470" s="872"/>
      <c r="J470" s="872"/>
      <c r="K470" s="872"/>
      <c r="L470" s="872"/>
      <c r="M470" s="872"/>
      <c r="O470" s="872"/>
    </row>
    <row r="471" spans="1:15">
      <c r="A471" s="872"/>
      <c r="B471" s="872"/>
      <c r="C471" s="872"/>
      <c r="D471" s="872"/>
      <c r="E471" s="872"/>
      <c r="F471" s="872"/>
      <c r="G471" s="872"/>
      <c r="H471" s="872"/>
      <c r="I471" s="872"/>
      <c r="J471" s="872"/>
      <c r="K471" s="872"/>
      <c r="L471" s="872"/>
      <c r="M471" s="872"/>
      <c r="O471" s="872"/>
    </row>
    <row r="472" spans="1:15">
      <c r="A472" s="872"/>
      <c r="B472" s="872"/>
      <c r="C472" s="872"/>
      <c r="D472" s="872"/>
      <c r="E472" s="872"/>
      <c r="F472" s="872"/>
      <c r="G472" s="872"/>
      <c r="H472" s="872"/>
      <c r="I472" s="872"/>
      <c r="J472" s="872"/>
      <c r="K472" s="872"/>
      <c r="L472" s="872"/>
      <c r="M472" s="872"/>
      <c r="O472" s="872"/>
    </row>
    <row r="473" spans="1:15">
      <c r="A473" s="872"/>
      <c r="B473" s="872"/>
      <c r="C473" s="872"/>
      <c r="D473" s="872"/>
      <c r="E473" s="872"/>
      <c r="F473" s="872"/>
      <c r="G473" s="872"/>
      <c r="H473" s="872"/>
      <c r="I473" s="872"/>
      <c r="J473" s="872"/>
      <c r="K473" s="872"/>
      <c r="L473" s="872"/>
      <c r="M473" s="872"/>
      <c r="O473" s="872"/>
    </row>
    <row r="474" spans="1:15">
      <c r="A474" s="872"/>
      <c r="B474" s="872"/>
      <c r="C474" s="872"/>
      <c r="D474" s="872"/>
      <c r="E474" s="872"/>
      <c r="F474" s="872"/>
      <c r="G474" s="872"/>
      <c r="H474" s="872"/>
      <c r="I474" s="872"/>
      <c r="J474" s="872"/>
      <c r="K474" s="872"/>
      <c r="L474" s="872"/>
      <c r="M474" s="872"/>
      <c r="O474" s="872"/>
    </row>
    <row r="475" spans="1:15">
      <c r="A475" s="872"/>
      <c r="B475" s="872"/>
      <c r="C475" s="872"/>
      <c r="D475" s="872"/>
      <c r="E475" s="872"/>
      <c r="F475" s="872"/>
      <c r="G475" s="872"/>
      <c r="H475" s="872"/>
      <c r="I475" s="872"/>
      <c r="J475" s="872"/>
      <c r="K475" s="872"/>
      <c r="L475" s="872"/>
      <c r="M475" s="872"/>
      <c r="O475" s="872"/>
    </row>
    <row r="476" spans="1:15">
      <c r="A476" s="872"/>
      <c r="B476" s="872"/>
      <c r="C476" s="872"/>
      <c r="D476" s="872"/>
      <c r="E476" s="872"/>
      <c r="F476" s="872"/>
      <c r="G476" s="872"/>
      <c r="H476" s="872"/>
      <c r="I476" s="872"/>
      <c r="J476" s="872"/>
      <c r="K476" s="872"/>
      <c r="L476" s="872"/>
      <c r="M476" s="872"/>
      <c r="O476" s="872"/>
    </row>
    <row r="477" spans="1:15">
      <c r="A477" s="872"/>
      <c r="B477" s="872"/>
      <c r="C477" s="872"/>
      <c r="D477" s="872"/>
      <c r="E477" s="872"/>
      <c r="F477" s="872"/>
      <c r="G477" s="872"/>
      <c r="H477" s="872"/>
      <c r="I477" s="872"/>
      <c r="J477" s="872"/>
      <c r="K477" s="872"/>
      <c r="L477" s="872"/>
      <c r="M477" s="872"/>
      <c r="O477" s="872"/>
    </row>
    <row r="478" spans="1:15">
      <c r="A478" s="872"/>
      <c r="B478" s="872"/>
      <c r="C478" s="872"/>
      <c r="D478" s="872"/>
      <c r="E478" s="872"/>
      <c r="F478" s="872"/>
      <c r="G478" s="872"/>
      <c r="H478" s="872"/>
      <c r="I478" s="872"/>
      <c r="J478" s="872"/>
      <c r="K478" s="872"/>
      <c r="L478" s="872"/>
      <c r="M478" s="872"/>
      <c r="O478" s="872"/>
    </row>
    <row r="479" spans="1:15">
      <c r="A479" s="872"/>
      <c r="B479" s="872"/>
      <c r="C479" s="872"/>
      <c r="D479" s="872"/>
      <c r="E479" s="872"/>
      <c r="F479" s="872"/>
      <c r="G479" s="872"/>
      <c r="H479" s="872"/>
      <c r="I479" s="872"/>
      <c r="J479" s="872"/>
      <c r="K479" s="872"/>
      <c r="L479" s="872"/>
      <c r="M479" s="872"/>
      <c r="O479" s="872"/>
    </row>
    <row r="480" spans="1:15">
      <c r="A480" s="872"/>
      <c r="B480" s="872"/>
      <c r="C480" s="872"/>
      <c r="D480" s="872"/>
      <c r="E480" s="872"/>
      <c r="F480" s="872"/>
      <c r="G480" s="872"/>
      <c r="H480" s="872"/>
      <c r="I480" s="872"/>
      <c r="J480" s="872"/>
      <c r="K480" s="872"/>
      <c r="L480" s="872"/>
      <c r="M480" s="872"/>
      <c r="O480" s="872"/>
    </row>
    <row r="481" spans="1:15">
      <c r="A481" s="872"/>
      <c r="B481" s="872"/>
      <c r="C481" s="872"/>
      <c r="D481" s="872"/>
      <c r="E481" s="872"/>
      <c r="F481" s="872"/>
      <c r="G481" s="872"/>
      <c r="H481" s="872"/>
      <c r="I481" s="872"/>
      <c r="J481" s="872"/>
      <c r="K481" s="872"/>
      <c r="L481" s="872"/>
      <c r="M481" s="872"/>
      <c r="O481" s="872"/>
    </row>
    <row r="482" spans="1:15">
      <c r="A482" s="872"/>
      <c r="B482" s="872"/>
      <c r="C482" s="872"/>
      <c r="D482" s="872"/>
      <c r="E482" s="872"/>
      <c r="F482" s="872"/>
      <c r="G482" s="872"/>
      <c r="H482" s="872"/>
      <c r="I482" s="872"/>
      <c r="J482" s="872"/>
      <c r="K482" s="872"/>
      <c r="L482" s="872"/>
      <c r="M482" s="872"/>
      <c r="O482" s="872"/>
    </row>
    <row r="483" spans="1:15">
      <c r="A483" s="872"/>
      <c r="B483" s="872"/>
      <c r="C483" s="872"/>
      <c r="D483" s="872"/>
      <c r="E483" s="872"/>
      <c r="F483" s="872"/>
      <c r="G483" s="872"/>
      <c r="H483" s="872"/>
      <c r="I483" s="872"/>
      <c r="J483" s="872"/>
      <c r="K483" s="872"/>
      <c r="L483" s="872"/>
      <c r="M483" s="872"/>
      <c r="O483" s="872"/>
    </row>
    <row r="484" spans="1:15">
      <c r="A484" s="872"/>
      <c r="B484" s="872"/>
      <c r="C484" s="872"/>
      <c r="D484" s="872"/>
      <c r="E484" s="872"/>
      <c r="F484" s="872"/>
      <c r="G484" s="872"/>
      <c r="H484" s="872"/>
      <c r="I484" s="872"/>
      <c r="J484" s="872"/>
      <c r="K484" s="872"/>
      <c r="L484" s="872"/>
      <c r="M484" s="872"/>
      <c r="O484" s="872"/>
    </row>
    <row r="485" spans="1:15">
      <c r="A485" s="872"/>
      <c r="B485" s="872"/>
      <c r="C485" s="872"/>
      <c r="D485" s="872"/>
      <c r="E485" s="872"/>
      <c r="F485" s="872"/>
      <c r="G485" s="872"/>
      <c r="H485" s="872"/>
      <c r="I485" s="872"/>
      <c r="J485" s="872"/>
      <c r="K485" s="872"/>
      <c r="L485" s="872"/>
      <c r="M485" s="872"/>
      <c r="O485" s="872"/>
    </row>
    <row r="486" spans="1:15">
      <c r="A486" s="872"/>
      <c r="B486" s="872"/>
      <c r="C486" s="872"/>
      <c r="D486" s="872"/>
      <c r="E486" s="872"/>
      <c r="F486" s="872"/>
      <c r="G486" s="872"/>
      <c r="H486" s="872"/>
      <c r="I486" s="872"/>
      <c r="J486" s="872"/>
      <c r="K486" s="872"/>
      <c r="L486" s="872"/>
      <c r="M486" s="872"/>
      <c r="O486" s="872"/>
    </row>
    <row r="487" spans="1:15">
      <c r="A487" s="872"/>
      <c r="B487" s="872"/>
      <c r="C487" s="872"/>
      <c r="D487" s="872"/>
      <c r="E487" s="872"/>
      <c r="F487" s="872"/>
      <c r="G487" s="872"/>
      <c r="H487" s="872"/>
      <c r="I487" s="872"/>
      <c r="J487" s="872"/>
      <c r="K487" s="872"/>
      <c r="L487" s="872"/>
      <c r="M487" s="872"/>
      <c r="O487" s="872"/>
    </row>
    <row r="488" spans="1:15">
      <c r="A488" s="872"/>
      <c r="B488" s="872"/>
      <c r="C488" s="872"/>
      <c r="D488" s="872"/>
      <c r="E488" s="872"/>
      <c r="F488" s="872"/>
      <c r="G488" s="872"/>
      <c r="H488" s="872"/>
      <c r="I488" s="872"/>
      <c r="J488" s="872"/>
      <c r="K488" s="872"/>
      <c r="L488" s="872"/>
      <c r="M488" s="872"/>
      <c r="O488" s="872"/>
    </row>
  </sheetData>
  <mergeCells count="65">
    <mergeCell ref="AC7:AC9"/>
    <mergeCell ref="Q14:Q15"/>
    <mergeCell ref="O3:O5"/>
    <mergeCell ref="N2:O2"/>
    <mergeCell ref="AA7:AB7"/>
    <mergeCell ref="AA8:AA9"/>
    <mergeCell ref="AB8:AB9"/>
    <mergeCell ref="R8:R9"/>
    <mergeCell ref="S8:S9"/>
    <mergeCell ref="T8:T9"/>
    <mergeCell ref="U8:U9"/>
    <mergeCell ref="V8:V9"/>
    <mergeCell ref="W8:W9"/>
    <mergeCell ref="X8:X9"/>
    <mergeCell ref="Y8:Y9"/>
    <mergeCell ref="Z8:Z9"/>
    <mergeCell ref="R7:U7"/>
    <mergeCell ref="V7:Z7"/>
    <mergeCell ref="A56:A57"/>
    <mergeCell ref="A54:A55"/>
    <mergeCell ref="A6:A7"/>
    <mergeCell ref="A44:A45"/>
    <mergeCell ref="A42:A43"/>
    <mergeCell ref="A40:A41"/>
    <mergeCell ref="A38:A39"/>
    <mergeCell ref="A36:A37"/>
    <mergeCell ref="A34:A35"/>
    <mergeCell ref="A52:A53"/>
    <mergeCell ref="A50:A51"/>
    <mergeCell ref="A48:A49"/>
    <mergeCell ref="X13:Z13"/>
    <mergeCell ref="A46:A47"/>
    <mergeCell ref="M3:N3"/>
    <mergeCell ref="M4:M5"/>
    <mergeCell ref="N4:N5"/>
    <mergeCell ref="A8:A9"/>
    <mergeCell ref="Q7:Q9"/>
    <mergeCell ref="A16:A17"/>
    <mergeCell ref="A14:A15"/>
    <mergeCell ref="A12:A13"/>
    <mergeCell ref="A10:A11"/>
    <mergeCell ref="V13:W13"/>
    <mergeCell ref="V14:W14"/>
    <mergeCell ref="V15:Z15"/>
    <mergeCell ref="A1:J1"/>
    <mergeCell ref="E4:E5"/>
    <mergeCell ref="G3:L3"/>
    <mergeCell ref="K4:K5"/>
    <mergeCell ref="L4:L5"/>
    <mergeCell ref="D4:D5"/>
    <mergeCell ref="F4:F5"/>
    <mergeCell ref="C3:F3"/>
    <mergeCell ref="G4:G5"/>
    <mergeCell ref="I4:I5"/>
    <mergeCell ref="J4:J5"/>
    <mergeCell ref="C4:C5"/>
    <mergeCell ref="A3:B5"/>
    <mergeCell ref="A28:A29"/>
    <mergeCell ref="A30:A31"/>
    <mergeCell ref="A32:A33"/>
    <mergeCell ref="A18:A19"/>
    <mergeCell ref="A20:A21"/>
    <mergeCell ref="A22:A23"/>
    <mergeCell ref="A24:A25"/>
    <mergeCell ref="A26:A27"/>
  </mergeCells>
  <phoneticPr fontId="15" type="noConversion"/>
  <pageMargins left="0.16" right="0.35433070866141736" top="0.98425196850393704" bottom="0.98425196850393704" header="0.51181102362204722" footer="0.51181102362204722"/>
  <pageSetup paperSize="9" scale="65" fitToWidth="0" fitToHeight="0" orientation="portrait" horizontalDpi="300" verticalDpi="300" r:id="rId1"/>
  <headerFooter alignWithMargins="0"/>
  <colBreaks count="1" manualBreakCount="1">
    <brk id="15" max="1048575" man="1"/>
  </colBreaks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61"/>
  <sheetViews>
    <sheetView view="pageBreakPreview" zoomScale="85" zoomScaleNormal="100" zoomScaleSheetLayoutView="85" workbookViewId="0">
      <pane xSplit="1" ySplit="6" topLeftCell="B7" activePane="bottomRight" state="frozen"/>
      <selection activeCell="D6" sqref="D6"/>
      <selection pane="topRight" activeCell="D6" sqref="D6"/>
      <selection pane="bottomLeft" activeCell="D6" sqref="D6"/>
      <selection pane="bottomRight" sqref="A1:XFD1048576"/>
    </sheetView>
  </sheetViews>
  <sheetFormatPr defaultRowHeight="13.5"/>
  <cols>
    <col min="1" max="2" width="7" style="320" customWidth="1"/>
    <col min="3" max="3" width="9.21875" style="320" customWidth="1"/>
    <col min="4" max="4" width="7.21875" style="320" customWidth="1"/>
    <col min="5" max="5" width="6.44140625" style="320" customWidth="1"/>
    <col min="6" max="6" width="5.77734375" style="320" customWidth="1"/>
    <col min="7" max="7" width="7.109375" style="320" customWidth="1"/>
    <col min="8" max="8" width="10.6640625" style="320" customWidth="1"/>
    <col min="9" max="9" width="7" style="320" bestFit="1" customWidth="1"/>
    <col min="10" max="10" width="6.77734375" style="320" customWidth="1"/>
    <col min="11" max="11" width="5.5546875" style="320" customWidth="1"/>
    <col min="12" max="13" width="4.5546875" style="320" customWidth="1"/>
    <col min="14" max="14" width="6.5546875" style="320" customWidth="1"/>
    <col min="15" max="15" width="5.5546875" style="320" customWidth="1"/>
    <col min="16" max="16" width="8.109375" style="320" bestFit="1" customWidth="1"/>
    <col min="17" max="17" width="8.109375" style="320" customWidth="1"/>
    <col min="18" max="18" width="8.109375" style="320" bestFit="1" customWidth="1"/>
    <col min="19" max="19" width="4.109375" style="320" customWidth="1"/>
    <col min="20" max="20" width="8.88671875" style="320"/>
    <col min="21" max="21" width="6.33203125" style="320" bestFit="1" customWidth="1"/>
    <col min="22" max="23" width="7.109375" style="320" bestFit="1" customWidth="1"/>
    <col min="24" max="24" width="4.109375" style="320" bestFit="1" customWidth="1"/>
    <col min="25" max="25" width="4.33203125" style="320" customWidth="1"/>
    <col min="26" max="26" width="8.88671875" style="320"/>
    <col min="27" max="27" width="9.109375" style="320" customWidth="1"/>
    <col min="28" max="28" width="4.5546875" style="320" customWidth="1"/>
    <col min="29" max="29" width="5.77734375" style="320" customWidth="1"/>
    <col min="30" max="30" width="6.21875" style="320" customWidth="1"/>
    <col min="31" max="31" width="5.6640625" style="320" customWidth="1"/>
    <col min="32" max="32" width="8" style="320" customWidth="1"/>
    <col min="33" max="33" width="7.21875" style="320" customWidth="1"/>
    <col min="34" max="34" width="6.33203125" style="320" customWidth="1"/>
    <col min="35" max="36" width="6.109375" style="320" customWidth="1"/>
    <col min="37" max="37" width="6.6640625" style="320" customWidth="1"/>
    <col min="38" max="16384" width="8.88671875" style="320"/>
  </cols>
  <sheetData>
    <row r="1" spans="1:37" s="782" customFormat="1" ht="27" customHeight="1">
      <c r="A1" s="1427" t="s">
        <v>92</v>
      </c>
      <c r="B1" s="1427"/>
      <c r="C1" s="1427"/>
      <c r="D1" s="1427"/>
      <c r="E1" s="1427"/>
      <c r="F1" s="1427"/>
      <c r="G1" s="1427"/>
      <c r="H1" s="1427"/>
      <c r="I1" s="1427"/>
      <c r="J1" s="1427"/>
      <c r="K1" s="1427"/>
      <c r="L1" s="1427"/>
      <c r="M1" s="1427"/>
      <c r="N1" s="1427"/>
      <c r="O1" s="1427"/>
      <c r="P1" s="1427"/>
      <c r="Q1" s="1427"/>
      <c r="R1" s="1427"/>
    </row>
    <row r="2" spans="1:37" s="324" customFormat="1" ht="18" customHeight="1" thickBot="1">
      <c r="O2" s="1433" t="s">
        <v>99</v>
      </c>
      <c r="P2" s="1433"/>
      <c r="Q2" s="1433"/>
      <c r="R2" s="1433"/>
    </row>
    <row r="3" spans="1:37" s="324" customFormat="1" ht="24" customHeight="1">
      <c r="A3" s="1436" t="s">
        <v>198</v>
      </c>
      <c r="B3" s="1437"/>
      <c r="C3" s="1407" t="s">
        <v>93</v>
      </c>
      <c r="D3" s="1407" t="s">
        <v>103</v>
      </c>
      <c r="E3" s="1410" t="s">
        <v>4</v>
      </c>
      <c r="F3" s="1410"/>
      <c r="G3" s="1410"/>
      <c r="H3" s="1410"/>
      <c r="I3" s="1410"/>
      <c r="J3" s="1403" t="s">
        <v>5</v>
      </c>
      <c r="K3" s="1404"/>
      <c r="L3" s="1404"/>
      <c r="M3" s="1404"/>
      <c r="N3" s="1404"/>
      <c r="O3" s="1404"/>
      <c r="P3" s="1404"/>
      <c r="Q3" s="1410" t="s">
        <v>556</v>
      </c>
      <c r="R3" s="1429" t="s">
        <v>568</v>
      </c>
      <c r="S3" s="662" t="s">
        <v>252</v>
      </c>
    </row>
    <row r="4" spans="1:37" s="324" customFormat="1" ht="24" customHeight="1">
      <c r="A4" s="1438"/>
      <c r="B4" s="1439"/>
      <c r="C4" s="1424"/>
      <c r="D4" s="1424"/>
      <c r="E4" s="1422" t="s">
        <v>1</v>
      </c>
      <c r="F4" s="1409" t="s">
        <v>94</v>
      </c>
      <c r="G4" s="1422" t="s">
        <v>95</v>
      </c>
      <c r="H4" s="1422" t="s">
        <v>567</v>
      </c>
      <c r="I4" s="1409" t="s">
        <v>3</v>
      </c>
      <c r="J4" s="1413" t="s">
        <v>555</v>
      </c>
      <c r="K4" s="1414"/>
      <c r="L4" s="1414"/>
      <c r="M4" s="1414"/>
      <c r="N4" s="1414"/>
      <c r="O4" s="1414"/>
      <c r="P4" s="1415"/>
      <c r="Q4" s="1411"/>
      <c r="R4" s="1430"/>
      <c r="S4" s="873"/>
    </row>
    <row r="5" spans="1:37" s="324" customFormat="1" ht="24" customHeight="1">
      <c r="A5" s="1438"/>
      <c r="B5" s="1439"/>
      <c r="C5" s="1408"/>
      <c r="D5" s="1408"/>
      <c r="E5" s="1425"/>
      <c r="F5" s="1420"/>
      <c r="G5" s="1425"/>
      <c r="H5" s="1425"/>
      <c r="I5" s="1420"/>
      <c r="J5" s="1409" t="s">
        <v>1</v>
      </c>
      <c r="K5" s="1408" t="s">
        <v>96</v>
      </c>
      <c r="L5" s="1408" t="s">
        <v>6</v>
      </c>
      <c r="M5" s="1408" t="s">
        <v>7</v>
      </c>
      <c r="N5" s="1408" t="s">
        <v>97</v>
      </c>
      <c r="O5" s="1408" t="s">
        <v>98</v>
      </c>
      <c r="P5" s="1434" t="s">
        <v>3</v>
      </c>
      <c r="Q5" s="1411"/>
      <c r="R5" s="1431"/>
      <c r="S5" s="1405" t="s">
        <v>254</v>
      </c>
    </row>
    <row r="6" spans="1:37" s="324" customFormat="1" ht="24" customHeight="1" thickBot="1">
      <c r="A6" s="1440"/>
      <c r="B6" s="1441"/>
      <c r="C6" s="1428"/>
      <c r="D6" s="1428"/>
      <c r="E6" s="1426"/>
      <c r="F6" s="1416"/>
      <c r="G6" s="1426"/>
      <c r="H6" s="1426"/>
      <c r="I6" s="1416"/>
      <c r="J6" s="1416"/>
      <c r="K6" s="1428"/>
      <c r="L6" s="1428"/>
      <c r="M6" s="1428"/>
      <c r="N6" s="1428"/>
      <c r="O6" s="1428"/>
      <c r="P6" s="1435"/>
      <c r="Q6" s="1412"/>
      <c r="R6" s="1432"/>
      <c r="S6" s="1406"/>
    </row>
    <row r="7" spans="1:37" ht="37.5" customHeight="1">
      <c r="A7" s="1442" t="s">
        <v>651</v>
      </c>
      <c r="B7" s="874">
        <v>2016</v>
      </c>
      <c r="C7" s="875">
        <f>C9+C11+C13+C15+C17+C19+C21+C23+C25+C27+C29+C31+C33+C35+C37+C39+C41+C43+C45+C47+C49+C51+C53+C55+C57</f>
        <v>147</v>
      </c>
      <c r="D7" s="875">
        <f>D9+D11+D13+D15+D17+D19+D21+D23+D25+D27+D29+D31+D33+D35+D37+D39+D41+D43+D45+D47+D49+D51+D53+D55+D57</f>
        <v>0</v>
      </c>
      <c r="E7" s="875">
        <f t="shared" ref="E7:S8" si="0">E9+E11+E13+E15+E17+E19+E21+E23+E25+E27+E29+E31+E33+E35+E37+E39+E41+E43+E45+E47+E49+E51+E53+E55+E57</f>
        <v>0</v>
      </c>
      <c r="F7" s="875">
        <f t="shared" si="0"/>
        <v>0</v>
      </c>
      <c r="G7" s="875">
        <f t="shared" si="0"/>
        <v>0</v>
      </c>
      <c r="H7" s="875">
        <f t="shared" si="0"/>
        <v>0</v>
      </c>
      <c r="I7" s="875">
        <f t="shared" si="0"/>
        <v>0</v>
      </c>
      <c r="J7" s="875">
        <f t="shared" si="0"/>
        <v>0</v>
      </c>
      <c r="K7" s="875">
        <f t="shared" si="0"/>
        <v>0</v>
      </c>
      <c r="L7" s="875">
        <f t="shared" si="0"/>
        <v>0</v>
      </c>
      <c r="M7" s="875">
        <f t="shared" si="0"/>
        <v>0</v>
      </c>
      <c r="N7" s="875">
        <f t="shared" si="0"/>
        <v>0</v>
      </c>
      <c r="O7" s="875">
        <f t="shared" si="0"/>
        <v>0</v>
      </c>
      <c r="P7" s="875">
        <f t="shared" si="0"/>
        <v>0</v>
      </c>
      <c r="Q7" s="875">
        <f t="shared" si="0"/>
        <v>0</v>
      </c>
      <c r="R7" s="875">
        <f t="shared" si="0"/>
        <v>0</v>
      </c>
      <c r="S7" s="876">
        <f t="shared" si="0"/>
        <v>0</v>
      </c>
    </row>
    <row r="8" spans="1:37" ht="37.5" customHeight="1" thickBot="1">
      <c r="A8" s="1443"/>
      <c r="B8" s="877">
        <v>2015</v>
      </c>
      <c r="C8" s="878">
        <f>C10+C12+C14+C16+C18+C20+C22+C24+C26+C28+C30+C32+C34+C36+C38+C40+C42+C44+C46+C48+C50+C52+C54+C56+C58</f>
        <v>211</v>
      </c>
      <c r="D8" s="878">
        <f>D10+D12+D14+D16+D18+D20+D22+D24+D26+D28+D30+D32+D34+D36+D38+D40+D42+D44+D46+D48+D50+D52+D54+D56+D58</f>
        <v>2</v>
      </c>
      <c r="E8" s="878">
        <f t="shared" si="0"/>
        <v>2</v>
      </c>
      <c r="F8" s="878">
        <f t="shared" si="0"/>
        <v>0</v>
      </c>
      <c r="G8" s="878">
        <f t="shared" si="0"/>
        <v>0</v>
      </c>
      <c r="H8" s="878">
        <f t="shared" si="0"/>
        <v>0</v>
      </c>
      <c r="I8" s="878">
        <f t="shared" si="0"/>
        <v>2</v>
      </c>
      <c r="J8" s="878">
        <f t="shared" si="0"/>
        <v>2</v>
      </c>
      <c r="K8" s="878">
        <f t="shared" si="0"/>
        <v>0</v>
      </c>
      <c r="L8" s="878">
        <f t="shared" si="0"/>
        <v>0</v>
      </c>
      <c r="M8" s="878">
        <f t="shared" si="0"/>
        <v>0</v>
      </c>
      <c r="N8" s="878">
        <f t="shared" si="0"/>
        <v>0</v>
      </c>
      <c r="O8" s="878">
        <f t="shared" si="0"/>
        <v>0</v>
      </c>
      <c r="P8" s="878">
        <f t="shared" si="0"/>
        <v>2</v>
      </c>
      <c r="Q8" s="878">
        <f t="shared" si="0"/>
        <v>0</v>
      </c>
      <c r="R8" s="878">
        <f t="shared" si="0"/>
        <v>0</v>
      </c>
      <c r="S8" s="879">
        <f t="shared" si="0"/>
        <v>0</v>
      </c>
      <c r="U8" s="323" t="s">
        <v>211</v>
      </c>
      <c r="V8" s="324"/>
      <c r="W8" s="324"/>
      <c r="X8" s="324"/>
      <c r="Y8" s="324"/>
      <c r="Z8" s="324"/>
      <c r="AA8" s="324"/>
      <c r="AB8" s="324"/>
      <c r="AC8" s="324"/>
      <c r="AD8" s="324"/>
      <c r="AE8" s="324"/>
      <c r="AF8" s="324"/>
      <c r="AG8" s="324"/>
      <c r="AH8" s="324"/>
      <c r="AI8" s="324"/>
      <c r="AJ8" s="324"/>
      <c r="AK8" s="324"/>
    </row>
    <row r="9" spans="1:37" ht="37.5" customHeight="1">
      <c r="A9" s="1444" t="s">
        <v>619</v>
      </c>
      <c r="B9" s="491">
        <v>2016</v>
      </c>
      <c r="C9" s="487"/>
      <c r="D9" s="487"/>
      <c r="E9" s="501">
        <f>SUM(F9:I9)</f>
        <v>0</v>
      </c>
      <c r="F9" s="487"/>
      <c r="G9" s="487"/>
      <c r="H9" s="487"/>
      <c r="I9" s="487"/>
      <c r="J9" s="501">
        <f>SUM(K9:P9)</f>
        <v>0</v>
      </c>
      <c r="K9" s="487"/>
      <c r="L9" s="487"/>
      <c r="M9" s="487"/>
      <c r="N9" s="487"/>
      <c r="O9" s="487"/>
      <c r="P9" s="487"/>
      <c r="Q9" s="502"/>
      <c r="R9" s="502"/>
      <c r="S9" s="503"/>
      <c r="U9" s="1442" t="s">
        <v>223</v>
      </c>
      <c r="V9" s="1407" t="s">
        <v>224</v>
      </c>
      <c r="W9" s="1407" t="s">
        <v>225</v>
      </c>
      <c r="X9" s="1410" t="s">
        <v>4</v>
      </c>
      <c r="Y9" s="1410"/>
      <c r="Z9" s="1410"/>
      <c r="AA9" s="1410"/>
      <c r="AB9" s="1410"/>
      <c r="AC9" s="1403" t="s">
        <v>5</v>
      </c>
      <c r="AD9" s="1404"/>
      <c r="AE9" s="1404"/>
      <c r="AF9" s="1404"/>
      <c r="AG9" s="1404"/>
      <c r="AH9" s="1404"/>
      <c r="AI9" s="1421"/>
      <c r="AJ9" s="1417" t="s">
        <v>557</v>
      </c>
      <c r="AK9" s="1445" t="s">
        <v>226</v>
      </c>
    </row>
    <row r="10" spans="1:37" ht="37.5" customHeight="1">
      <c r="A10" s="1402"/>
      <c r="B10" s="360">
        <v>2015</v>
      </c>
      <c r="C10" s="504">
        <v>1</v>
      </c>
      <c r="D10" s="504"/>
      <c r="E10" s="505">
        <f>SUM(F10:I10)</f>
        <v>0</v>
      </c>
      <c r="F10" s="504">
        <v>0</v>
      </c>
      <c r="G10" s="504">
        <v>0</v>
      </c>
      <c r="H10" s="504">
        <v>0</v>
      </c>
      <c r="I10" s="504"/>
      <c r="J10" s="505">
        <f>SUM(K10:P10)</f>
        <v>0</v>
      </c>
      <c r="K10" s="504">
        <v>0</v>
      </c>
      <c r="L10" s="504">
        <v>0</v>
      </c>
      <c r="M10" s="504">
        <v>0</v>
      </c>
      <c r="N10" s="504">
        <v>0</v>
      </c>
      <c r="O10" s="504">
        <v>0</v>
      </c>
      <c r="P10" s="504"/>
      <c r="Q10" s="506"/>
      <c r="R10" s="506">
        <v>0</v>
      </c>
      <c r="S10" s="507"/>
      <c r="U10" s="1460"/>
      <c r="V10" s="1408"/>
      <c r="W10" s="1408"/>
      <c r="X10" s="1422" t="s">
        <v>1</v>
      </c>
      <c r="Y10" s="1409" t="s">
        <v>230</v>
      </c>
      <c r="Z10" s="1422" t="s">
        <v>227</v>
      </c>
      <c r="AA10" s="1422" t="s">
        <v>566</v>
      </c>
      <c r="AB10" s="1409" t="s">
        <v>3</v>
      </c>
      <c r="AC10" s="1413" t="s">
        <v>555</v>
      </c>
      <c r="AD10" s="1414"/>
      <c r="AE10" s="1414"/>
      <c r="AF10" s="1414"/>
      <c r="AG10" s="1414"/>
      <c r="AH10" s="1414"/>
      <c r="AI10" s="1415"/>
      <c r="AJ10" s="1418"/>
      <c r="AK10" s="1446"/>
    </row>
    <row r="11" spans="1:37" ht="37.5" customHeight="1">
      <c r="A11" s="1402" t="s">
        <v>653</v>
      </c>
      <c r="B11" s="491">
        <v>2016</v>
      </c>
      <c r="C11" s="288"/>
      <c r="D11" s="508"/>
      <c r="E11" s="501">
        <f t="shared" ref="E11:E58" si="1">SUM(F11:I11)</f>
        <v>0</v>
      </c>
      <c r="F11" s="487"/>
      <c r="G11" s="487"/>
      <c r="H11" s="487"/>
      <c r="I11" s="487"/>
      <c r="J11" s="501">
        <f t="shared" ref="J11:J58" si="2">SUM(K11:P11)</f>
        <v>0</v>
      </c>
      <c r="K11" s="487"/>
      <c r="L11" s="487"/>
      <c r="M11" s="487"/>
      <c r="N11" s="487"/>
      <c r="O11" s="487"/>
      <c r="P11" s="487"/>
      <c r="Q11" s="509"/>
      <c r="R11" s="509"/>
      <c r="S11" s="507"/>
      <c r="U11" s="1461"/>
      <c r="V11" s="1409"/>
      <c r="W11" s="1409"/>
      <c r="X11" s="1423"/>
      <c r="Y11" s="1424"/>
      <c r="Z11" s="1423"/>
      <c r="AA11" s="1423"/>
      <c r="AB11" s="1424"/>
      <c r="AC11" s="672" t="s">
        <v>1</v>
      </c>
      <c r="AD11" s="665" t="s">
        <v>229</v>
      </c>
      <c r="AE11" s="665" t="s">
        <v>6</v>
      </c>
      <c r="AF11" s="665" t="s">
        <v>7</v>
      </c>
      <c r="AG11" s="665" t="s">
        <v>231</v>
      </c>
      <c r="AH11" s="665" t="s">
        <v>232</v>
      </c>
      <c r="AI11" s="665" t="s">
        <v>3</v>
      </c>
      <c r="AJ11" s="1419"/>
      <c r="AK11" s="1447"/>
    </row>
    <row r="12" spans="1:37" ht="37.5" customHeight="1">
      <c r="A12" s="1402"/>
      <c r="B12" s="360">
        <v>2015</v>
      </c>
      <c r="C12" s="510">
        <v>32</v>
      </c>
      <c r="D12" s="511">
        <v>2</v>
      </c>
      <c r="E12" s="505">
        <f t="shared" si="1"/>
        <v>2</v>
      </c>
      <c r="F12" s="504">
        <v>0</v>
      </c>
      <c r="G12" s="504">
        <v>0</v>
      </c>
      <c r="H12" s="504">
        <v>0</v>
      </c>
      <c r="I12" s="512">
        <v>2</v>
      </c>
      <c r="J12" s="505">
        <f t="shared" si="2"/>
        <v>2</v>
      </c>
      <c r="K12" s="504">
        <v>0</v>
      </c>
      <c r="L12" s="504">
        <v>0</v>
      </c>
      <c r="M12" s="504">
        <v>0</v>
      </c>
      <c r="N12" s="504">
        <v>0</v>
      </c>
      <c r="O12" s="504">
        <v>0</v>
      </c>
      <c r="P12" s="512">
        <v>2</v>
      </c>
      <c r="Q12" s="513"/>
      <c r="R12" s="513"/>
      <c r="S12" s="507"/>
      <c r="U12" s="880" t="s">
        <v>221</v>
      </c>
      <c r="V12" s="881">
        <v>211</v>
      </c>
      <c r="W12" s="882">
        <v>2</v>
      </c>
      <c r="X12" s="882">
        <v>2</v>
      </c>
      <c r="Y12" s="882">
        <v>0</v>
      </c>
      <c r="Z12" s="882" t="s">
        <v>510</v>
      </c>
      <c r="AA12" s="882">
        <v>0</v>
      </c>
      <c r="AB12" s="882">
        <v>2</v>
      </c>
      <c r="AC12" s="882">
        <v>2</v>
      </c>
      <c r="AD12" s="883" t="s">
        <v>510</v>
      </c>
      <c r="AE12" s="882">
        <v>0</v>
      </c>
      <c r="AF12" s="882">
        <v>0</v>
      </c>
      <c r="AG12" s="882">
        <v>0</v>
      </c>
      <c r="AH12" s="883" t="s">
        <v>510</v>
      </c>
      <c r="AI12" s="882">
        <v>2</v>
      </c>
      <c r="AJ12" s="882" t="s">
        <v>510</v>
      </c>
      <c r="AK12" s="884" t="s">
        <v>510</v>
      </c>
    </row>
    <row r="13" spans="1:37" ht="37.5" customHeight="1">
      <c r="A13" s="1402" t="s">
        <v>654</v>
      </c>
      <c r="B13" s="491">
        <v>2016</v>
      </c>
      <c r="C13" s="288"/>
      <c r="D13" s="508"/>
      <c r="E13" s="501">
        <f t="shared" si="1"/>
        <v>0</v>
      </c>
      <c r="F13" s="487"/>
      <c r="G13" s="487"/>
      <c r="H13" s="487"/>
      <c r="I13" s="487"/>
      <c r="J13" s="501">
        <f t="shared" si="2"/>
        <v>0</v>
      </c>
      <c r="K13" s="487"/>
      <c r="L13" s="487"/>
      <c r="M13" s="487"/>
      <c r="N13" s="487"/>
      <c r="O13" s="487"/>
      <c r="P13" s="487"/>
      <c r="Q13" s="509"/>
      <c r="R13" s="509"/>
      <c r="S13" s="507"/>
      <c r="U13" s="324"/>
      <c r="V13" s="324"/>
      <c r="W13" s="324"/>
      <c r="X13" s="324"/>
      <c r="Y13" s="324"/>
      <c r="Z13" s="324"/>
      <c r="AA13" s="324"/>
      <c r="AB13" s="324"/>
      <c r="AC13" s="324"/>
      <c r="AD13" s="324"/>
      <c r="AE13" s="324"/>
      <c r="AF13" s="324"/>
      <c r="AG13" s="324"/>
      <c r="AH13" s="324"/>
      <c r="AI13" s="324"/>
      <c r="AJ13" s="324"/>
      <c r="AK13" s="324"/>
    </row>
    <row r="14" spans="1:37" ht="37.5" customHeight="1">
      <c r="A14" s="1402"/>
      <c r="B14" s="360">
        <v>2015</v>
      </c>
      <c r="C14" s="510"/>
      <c r="D14" s="511"/>
      <c r="E14" s="505">
        <f t="shared" si="1"/>
        <v>0</v>
      </c>
      <c r="F14" s="504">
        <v>0</v>
      </c>
      <c r="G14" s="504">
        <v>0</v>
      </c>
      <c r="H14" s="504">
        <v>0</v>
      </c>
      <c r="I14" s="504"/>
      <c r="J14" s="505">
        <f t="shared" si="2"/>
        <v>0</v>
      </c>
      <c r="K14" s="504">
        <v>0</v>
      </c>
      <c r="L14" s="504">
        <v>0</v>
      </c>
      <c r="M14" s="504">
        <v>0</v>
      </c>
      <c r="N14" s="504">
        <v>0</v>
      </c>
      <c r="O14" s="504">
        <v>0</v>
      </c>
      <c r="P14" s="504"/>
      <c r="Q14" s="513"/>
      <c r="R14" s="513"/>
      <c r="S14" s="507"/>
      <c r="U14" s="324"/>
      <c r="V14" s="324"/>
      <c r="W14" s="324"/>
      <c r="X14" s="324"/>
      <c r="Y14" s="324"/>
      <c r="Z14" s="324"/>
      <c r="AA14" s="324"/>
      <c r="AB14" s="324"/>
      <c r="AC14" s="324"/>
      <c r="AD14" s="324"/>
      <c r="AE14" s="324"/>
      <c r="AF14" s="324"/>
      <c r="AG14" s="324"/>
      <c r="AH14" s="324"/>
      <c r="AI14" s="324"/>
      <c r="AJ14" s="324"/>
      <c r="AK14" s="324"/>
    </row>
    <row r="15" spans="1:37" ht="37.5" customHeight="1">
      <c r="A15" s="1402" t="s">
        <v>667</v>
      </c>
      <c r="B15" s="491">
        <v>2016</v>
      </c>
      <c r="C15" s="288">
        <v>5</v>
      </c>
      <c r="D15" s="508"/>
      <c r="E15" s="501">
        <f t="shared" si="1"/>
        <v>0</v>
      </c>
      <c r="F15" s="487"/>
      <c r="G15" s="487"/>
      <c r="H15" s="487"/>
      <c r="I15" s="487"/>
      <c r="J15" s="501">
        <f t="shared" si="2"/>
        <v>0</v>
      </c>
      <c r="K15" s="487"/>
      <c r="L15" s="487"/>
      <c r="M15" s="487"/>
      <c r="N15" s="487"/>
      <c r="O15" s="487"/>
      <c r="P15" s="487"/>
      <c r="Q15" s="509"/>
      <c r="R15" s="509"/>
      <c r="S15" s="507"/>
      <c r="U15" s="324"/>
      <c r="V15" s="324"/>
      <c r="W15" s="324"/>
      <c r="X15" s="1448" t="s">
        <v>228</v>
      </c>
      <c r="Y15" s="1449"/>
      <c r="Z15" s="1450"/>
      <c r="AA15" s="324"/>
      <c r="AB15" s="324"/>
      <c r="AC15" s="324"/>
      <c r="AD15" s="324"/>
      <c r="AE15" s="324"/>
      <c r="AF15" s="324"/>
      <c r="AG15" s="324"/>
      <c r="AH15" s="324"/>
      <c r="AI15" s="324"/>
      <c r="AJ15" s="324"/>
      <c r="AK15" s="324"/>
    </row>
    <row r="16" spans="1:37" ht="37.5" customHeight="1" thickBot="1">
      <c r="A16" s="1402"/>
      <c r="B16" s="360">
        <v>2015</v>
      </c>
      <c r="C16" s="510">
        <v>6</v>
      </c>
      <c r="D16" s="511"/>
      <c r="E16" s="505">
        <f t="shared" si="1"/>
        <v>0</v>
      </c>
      <c r="F16" s="504">
        <v>0</v>
      </c>
      <c r="G16" s="504">
        <v>0</v>
      </c>
      <c r="H16" s="504">
        <v>0</v>
      </c>
      <c r="I16" s="504"/>
      <c r="J16" s="505">
        <f t="shared" si="2"/>
        <v>0</v>
      </c>
      <c r="K16" s="504">
        <v>0</v>
      </c>
      <c r="L16" s="504">
        <v>0</v>
      </c>
      <c r="M16" s="504">
        <v>0</v>
      </c>
      <c r="N16" s="504">
        <v>0</v>
      </c>
      <c r="O16" s="504">
        <v>0</v>
      </c>
      <c r="P16" s="504"/>
      <c r="Q16" s="513"/>
      <c r="R16" s="513"/>
      <c r="S16" s="507"/>
      <c r="U16" s="324"/>
      <c r="V16" s="324"/>
      <c r="W16" s="324"/>
      <c r="X16" s="324"/>
      <c r="Y16" s="324"/>
      <c r="Z16" s="324"/>
      <c r="AA16" s="324"/>
      <c r="AB16" s="324"/>
      <c r="AC16" s="324"/>
      <c r="AD16" s="324"/>
      <c r="AE16" s="324"/>
      <c r="AF16" s="324"/>
      <c r="AG16" s="324"/>
      <c r="AH16" s="324"/>
      <c r="AI16" s="324"/>
      <c r="AJ16" s="324"/>
      <c r="AK16" s="324"/>
    </row>
    <row r="17" spans="1:26" ht="37.5" customHeight="1">
      <c r="A17" s="1402" t="s">
        <v>656</v>
      </c>
      <c r="B17" s="491">
        <v>2016</v>
      </c>
      <c r="C17" s="288"/>
      <c r="D17" s="508"/>
      <c r="E17" s="501">
        <f t="shared" si="1"/>
        <v>0</v>
      </c>
      <c r="F17" s="487"/>
      <c r="G17" s="487"/>
      <c r="H17" s="487"/>
      <c r="I17" s="487"/>
      <c r="J17" s="501">
        <f t="shared" si="2"/>
        <v>0</v>
      </c>
      <c r="K17" s="487"/>
      <c r="L17" s="487"/>
      <c r="M17" s="487"/>
      <c r="N17" s="487"/>
      <c r="O17" s="487"/>
      <c r="P17" s="487"/>
      <c r="Q17" s="509"/>
      <c r="R17" s="509"/>
      <c r="S17" s="507"/>
      <c r="U17" s="1451" t="s">
        <v>592</v>
      </c>
      <c r="V17" s="1452"/>
      <c r="W17" s="1452"/>
      <c r="X17" s="1452"/>
      <c r="Y17" s="1452"/>
      <c r="Z17" s="1453"/>
    </row>
    <row r="18" spans="1:26" ht="37.5" customHeight="1">
      <c r="A18" s="1402"/>
      <c r="B18" s="360">
        <v>2015</v>
      </c>
      <c r="C18" s="510"/>
      <c r="D18" s="511"/>
      <c r="E18" s="505">
        <f t="shared" si="1"/>
        <v>0</v>
      </c>
      <c r="F18" s="504">
        <v>0</v>
      </c>
      <c r="G18" s="504">
        <v>0</v>
      </c>
      <c r="H18" s="504">
        <v>0</v>
      </c>
      <c r="I18" s="504"/>
      <c r="J18" s="505">
        <f t="shared" si="2"/>
        <v>0</v>
      </c>
      <c r="K18" s="504">
        <v>0</v>
      </c>
      <c r="L18" s="504">
        <v>0</v>
      </c>
      <c r="M18" s="504">
        <v>0</v>
      </c>
      <c r="N18" s="504">
        <v>0</v>
      </c>
      <c r="O18" s="504">
        <v>0</v>
      </c>
      <c r="P18" s="504"/>
      <c r="Q18" s="513"/>
      <c r="R18" s="513"/>
      <c r="S18" s="507"/>
      <c r="U18" s="1454"/>
      <c r="V18" s="1455"/>
      <c r="W18" s="1455"/>
      <c r="X18" s="1455"/>
      <c r="Y18" s="1455"/>
      <c r="Z18" s="1456"/>
    </row>
    <row r="19" spans="1:26" ht="37.5" customHeight="1">
      <c r="A19" s="1402" t="s">
        <v>668</v>
      </c>
      <c r="B19" s="491">
        <v>2016</v>
      </c>
      <c r="C19" s="288">
        <v>3</v>
      </c>
      <c r="D19" s="508"/>
      <c r="E19" s="501">
        <f t="shared" si="1"/>
        <v>0</v>
      </c>
      <c r="F19" s="487"/>
      <c r="G19" s="487"/>
      <c r="H19" s="487"/>
      <c r="I19" s="487"/>
      <c r="J19" s="501">
        <f t="shared" si="2"/>
        <v>0</v>
      </c>
      <c r="K19" s="487"/>
      <c r="L19" s="487"/>
      <c r="M19" s="487"/>
      <c r="N19" s="487"/>
      <c r="O19" s="487"/>
      <c r="P19" s="487"/>
      <c r="Q19" s="509"/>
      <c r="R19" s="509"/>
      <c r="S19" s="507"/>
      <c r="U19" s="1454"/>
      <c r="V19" s="1455"/>
      <c r="W19" s="1455"/>
      <c r="X19" s="1455"/>
      <c r="Y19" s="1455"/>
      <c r="Z19" s="1456"/>
    </row>
    <row r="20" spans="1:26" ht="37.5" customHeight="1" thickBot="1">
      <c r="A20" s="1402"/>
      <c r="B20" s="360">
        <v>2015</v>
      </c>
      <c r="C20" s="510"/>
      <c r="D20" s="511"/>
      <c r="E20" s="505">
        <f t="shared" si="1"/>
        <v>0</v>
      </c>
      <c r="F20" s="504">
        <v>0</v>
      </c>
      <c r="G20" s="504">
        <v>0</v>
      </c>
      <c r="H20" s="504">
        <v>0</v>
      </c>
      <c r="I20" s="504"/>
      <c r="J20" s="505">
        <f t="shared" si="2"/>
        <v>0</v>
      </c>
      <c r="K20" s="504">
        <v>0</v>
      </c>
      <c r="L20" s="504">
        <v>0</v>
      </c>
      <c r="M20" s="504">
        <v>0</v>
      </c>
      <c r="N20" s="504">
        <v>0</v>
      </c>
      <c r="O20" s="504">
        <v>0</v>
      </c>
      <c r="P20" s="504"/>
      <c r="Q20" s="513"/>
      <c r="R20" s="513"/>
      <c r="S20" s="507"/>
      <c r="U20" s="1457"/>
      <c r="V20" s="1458"/>
      <c r="W20" s="1458"/>
      <c r="X20" s="1458"/>
      <c r="Y20" s="1458"/>
      <c r="Z20" s="1459"/>
    </row>
    <row r="21" spans="1:26" ht="37.5" customHeight="1">
      <c r="A21" s="1402" t="s">
        <v>669</v>
      </c>
      <c r="B21" s="491">
        <v>2016</v>
      </c>
      <c r="C21" s="288">
        <v>1</v>
      </c>
      <c r="D21" s="508"/>
      <c r="E21" s="501">
        <f t="shared" si="1"/>
        <v>0</v>
      </c>
      <c r="F21" s="487"/>
      <c r="G21" s="487"/>
      <c r="H21" s="487"/>
      <c r="I21" s="487"/>
      <c r="J21" s="501">
        <f t="shared" si="2"/>
        <v>0</v>
      </c>
      <c r="K21" s="487"/>
      <c r="L21" s="487"/>
      <c r="M21" s="487"/>
      <c r="N21" s="487"/>
      <c r="O21" s="487"/>
      <c r="P21" s="487"/>
      <c r="Q21" s="509"/>
      <c r="R21" s="509"/>
      <c r="S21" s="507"/>
    </row>
    <row r="22" spans="1:26" ht="37.5" customHeight="1">
      <c r="A22" s="1402"/>
      <c r="B22" s="360">
        <v>2015</v>
      </c>
      <c r="C22" s="510">
        <v>1</v>
      </c>
      <c r="D22" s="511"/>
      <c r="E22" s="505">
        <f t="shared" si="1"/>
        <v>0</v>
      </c>
      <c r="F22" s="504">
        <v>0</v>
      </c>
      <c r="G22" s="504">
        <v>0</v>
      </c>
      <c r="H22" s="504">
        <v>0</v>
      </c>
      <c r="I22" s="504"/>
      <c r="J22" s="505">
        <f t="shared" si="2"/>
        <v>0</v>
      </c>
      <c r="K22" s="504">
        <v>0</v>
      </c>
      <c r="L22" s="504">
        <v>0</v>
      </c>
      <c r="M22" s="504">
        <v>0</v>
      </c>
      <c r="N22" s="504">
        <v>0</v>
      </c>
      <c r="O22" s="504">
        <v>0</v>
      </c>
      <c r="P22" s="504"/>
      <c r="Q22" s="513"/>
      <c r="R22" s="513"/>
      <c r="S22" s="507"/>
    </row>
    <row r="23" spans="1:26" ht="37.5" customHeight="1">
      <c r="A23" s="1402" t="s">
        <v>670</v>
      </c>
      <c r="B23" s="491">
        <v>2016</v>
      </c>
      <c r="C23" s="288"/>
      <c r="D23" s="508"/>
      <c r="E23" s="501">
        <f t="shared" si="1"/>
        <v>0</v>
      </c>
      <c r="F23" s="487"/>
      <c r="G23" s="487"/>
      <c r="H23" s="487"/>
      <c r="I23" s="487"/>
      <c r="J23" s="501">
        <f t="shared" si="2"/>
        <v>0</v>
      </c>
      <c r="K23" s="487"/>
      <c r="L23" s="487"/>
      <c r="M23" s="487"/>
      <c r="N23" s="487"/>
      <c r="O23" s="487"/>
      <c r="P23" s="487"/>
      <c r="Q23" s="509"/>
      <c r="R23" s="509"/>
      <c r="S23" s="507"/>
    </row>
    <row r="24" spans="1:26" ht="37.5" customHeight="1">
      <c r="A24" s="1402"/>
      <c r="B24" s="360">
        <v>2015</v>
      </c>
      <c r="C24" s="510"/>
      <c r="D24" s="511"/>
      <c r="E24" s="505">
        <f t="shared" si="1"/>
        <v>0</v>
      </c>
      <c r="F24" s="504">
        <v>0</v>
      </c>
      <c r="G24" s="504">
        <v>0</v>
      </c>
      <c r="H24" s="504">
        <v>0</v>
      </c>
      <c r="I24" s="504"/>
      <c r="J24" s="505">
        <f t="shared" si="2"/>
        <v>0</v>
      </c>
      <c r="K24" s="504">
        <v>0</v>
      </c>
      <c r="L24" s="504">
        <v>0</v>
      </c>
      <c r="M24" s="504">
        <v>0</v>
      </c>
      <c r="N24" s="504">
        <v>0</v>
      </c>
      <c r="O24" s="504">
        <v>0</v>
      </c>
      <c r="P24" s="504"/>
      <c r="Q24" s="513"/>
      <c r="R24" s="513"/>
      <c r="S24" s="507"/>
    </row>
    <row r="25" spans="1:26" ht="37.5" customHeight="1">
      <c r="A25" s="1402" t="s">
        <v>671</v>
      </c>
      <c r="B25" s="491">
        <v>2016</v>
      </c>
      <c r="C25" s="288"/>
      <c r="D25" s="508"/>
      <c r="E25" s="501">
        <f t="shared" si="1"/>
        <v>0</v>
      </c>
      <c r="F25" s="487"/>
      <c r="G25" s="487"/>
      <c r="H25" s="487"/>
      <c r="I25" s="487"/>
      <c r="J25" s="501">
        <f t="shared" si="2"/>
        <v>0</v>
      </c>
      <c r="K25" s="487"/>
      <c r="L25" s="487"/>
      <c r="M25" s="487"/>
      <c r="N25" s="487"/>
      <c r="O25" s="487"/>
      <c r="P25" s="487"/>
      <c r="Q25" s="509"/>
      <c r="R25" s="509"/>
      <c r="S25" s="507"/>
    </row>
    <row r="26" spans="1:26" ht="37.5" customHeight="1">
      <c r="A26" s="1402"/>
      <c r="B26" s="360">
        <v>2015</v>
      </c>
      <c r="C26" s="510"/>
      <c r="D26" s="511"/>
      <c r="E26" s="505">
        <f t="shared" si="1"/>
        <v>0</v>
      </c>
      <c r="F26" s="504">
        <v>0</v>
      </c>
      <c r="G26" s="504">
        <v>0</v>
      </c>
      <c r="H26" s="504">
        <v>0</v>
      </c>
      <c r="I26" s="504"/>
      <c r="J26" s="505">
        <f t="shared" si="2"/>
        <v>0</v>
      </c>
      <c r="K26" s="504">
        <v>0</v>
      </c>
      <c r="L26" s="504">
        <v>0</v>
      </c>
      <c r="M26" s="504">
        <v>0</v>
      </c>
      <c r="N26" s="504">
        <v>0</v>
      </c>
      <c r="O26" s="504">
        <v>0</v>
      </c>
      <c r="P26" s="504"/>
      <c r="Q26" s="513"/>
      <c r="R26" s="513"/>
      <c r="S26" s="507"/>
    </row>
    <row r="27" spans="1:26" ht="37.5" customHeight="1">
      <c r="A27" s="1402" t="s">
        <v>672</v>
      </c>
      <c r="B27" s="491">
        <v>2016</v>
      </c>
      <c r="C27" s="288"/>
      <c r="D27" s="508"/>
      <c r="E27" s="501">
        <f t="shared" si="1"/>
        <v>0</v>
      </c>
      <c r="F27" s="487"/>
      <c r="G27" s="487"/>
      <c r="H27" s="487"/>
      <c r="I27" s="487"/>
      <c r="J27" s="501">
        <f t="shared" si="2"/>
        <v>0</v>
      </c>
      <c r="K27" s="487"/>
      <c r="L27" s="487"/>
      <c r="M27" s="487"/>
      <c r="N27" s="487"/>
      <c r="O27" s="487"/>
      <c r="P27" s="487"/>
      <c r="Q27" s="509"/>
      <c r="R27" s="509"/>
      <c r="S27" s="507"/>
    </row>
    <row r="28" spans="1:26" ht="37.5" customHeight="1">
      <c r="A28" s="1402"/>
      <c r="B28" s="360">
        <v>2015</v>
      </c>
      <c r="C28" s="510">
        <v>1</v>
      </c>
      <c r="D28" s="511"/>
      <c r="E28" s="505">
        <f t="shared" si="1"/>
        <v>0</v>
      </c>
      <c r="F28" s="504">
        <v>0</v>
      </c>
      <c r="G28" s="504">
        <v>0</v>
      </c>
      <c r="H28" s="504">
        <v>0</v>
      </c>
      <c r="I28" s="504"/>
      <c r="J28" s="505">
        <f t="shared" si="2"/>
        <v>0</v>
      </c>
      <c r="K28" s="504">
        <v>0</v>
      </c>
      <c r="L28" s="504">
        <v>0</v>
      </c>
      <c r="M28" s="504">
        <v>0</v>
      </c>
      <c r="N28" s="504">
        <v>0</v>
      </c>
      <c r="O28" s="504">
        <v>0</v>
      </c>
      <c r="P28" s="504"/>
      <c r="Q28" s="513"/>
      <c r="R28" s="513"/>
      <c r="S28" s="507"/>
    </row>
    <row r="29" spans="1:26" ht="37.5" customHeight="1">
      <c r="A29" s="1402" t="s">
        <v>673</v>
      </c>
      <c r="B29" s="491">
        <v>2016</v>
      </c>
      <c r="C29" s="288"/>
      <c r="D29" s="508"/>
      <c r="E29" s="501">
        <f t="shared" si="1"/>
        <v>0</v>
      </c>
      <c r="F29" s="487"/>
      <c r="G29" s="487"/>
      <c r="H29" s="487"/>
      <c r="I29" s="487"/>
      <c r="J29" s="501">
        <f t="shared" si="2"/>
        <v>0</v>
      </c>
      <c r="K29" s="487"/>
      <c r="L29" s="487"/>
      <c r="M29" s="487"/>
      <c r="N29" s="487"/>
      <c r="O29" s="487"/>
      <c r="P29" s="487"/>
      <c r="Q29" s="509"/>
      <c r="R29" s="509"/>
      <c r="S29" s="507"/>
    </row>
    <row r="30" spans="1:26" ht="37.5" customHeight="1">
      <c r="A30" s="1402"/>
      <c r="B30" s="360">
        <v>2015</v>
      </c>
      <c r="C30" s="510"/>
      <c r="D30" s="511"/>
      <c r="E30" s="505">
        <f t="shared" si="1"/>
        <v>0</v>
      </c>
      <c r="F30" s="504">
        <v>0</v>
      </c>
      <c r="G30" s="504">
        <v>0</v>
      </c>
      <c r="H30" s="504">
        <v>0</v>
      </c>
      <c r="I30" s="504"/>
      <c r="J30" s="505">
        <f t="shared" si="2"/>
        <v>0</v>
      </c>
      <c r="K30" s="504">
        <v>0</v>
      </c>
      <c r="L30" s="504">
        <v>0</v>
      </c>
      <c r="M30" s="504">
        <v>0</v>
      </c>
      <c r="N30" s="504">
        <v>0</v>
      </c>
      <c r="O30" s="504">
        <v>0</v>
      </c>
      <c r="P30" s="504"/>
      <c r="Q30" s="513"/>
      <c r="R30" s="513"/>
      <c r="S30" s="507"/>
    </row>
    <row r="31" spans="1:26" ht="37.5" customHeight="1">
      <c r="A31" s="1402" t="s">
        <v>674</v>
      </c>
      <c r="B31" s="491">
        <v>2016</v>
      </c>
      <c r="C31" s="288">
        <v>1</v>
      </c>
      <c r="D31" s="508">
        <v>0</v>
      </c>
      <c r="E31" s="508">
        <v>0</v>
      </c>
      <c r="F31" s="487"/>
      <c r="G31" s="487"/>
      <c r="H31" s="487"/>
      <c r="I31" s="487"/>
      <c r="J31" s="508">
        <v>0</v>
      </c>
      <c r="K31" s="508"/>
      <c r="L31" s="508"/>
      <c r="M31" s="508"/>
      <c r="N31" s="508"/>
      <c r="O31" s="508"/>
      <c r="P31" s="508"/>
      <c r="Q31" s="509"/>
      <c r="R31" s="509"/>
      <c r="S31" s="507"/>
    </row>
    <row r="32" spans="1:26" ht="37.5" customHeight="1">
      <c r="A32" s="1402"/>
      <c r="B32" s="360">
        <v>2015</v>
      </c>
      <c r="C32" s="510"/>
      <c r="D32" s="511"/>
      <c r="E32" s="505">
        <f t="shared" si="1"/>
        <v>0</v>
      </c>
      <c r="F32" s="504">
        <v>0</v>
      </c>
      <c r="G32" s="504">
        <v>0</v>
      </c>
      <c r="H32" s="504">
        <v>0</v>
      </c>
      <c r="I32" s="504"/>
      <c r="J32" s="505">
        <f t="shared" si="2"/>
        <v>0</v>
      </c>
      <c r="K32" s="504">
        <v>0</v>
      </c>
      <c r="L32" s="504">
        <v>0</v>
      </c>
      <c r="M32" s="504">
        <v>0</v>
      </c>
      <c r="N32" s="504">
        <v>0</v>
      </c>
      <c r="O32" s="504">
        <v>0</v>
      </c>
      <c r="P32" s="504"/>
      <c r="Q32" s="513"/>
      <c r="R32" s="513"/>
      <c r="S32" s="507"/>
    </row>
    <row r="33" spans="1:19" ht="37.5" customHeight="1">
      <c r="A33" s="1402" t="s">
        <v>675</v>
      </c>
      <c r="B33" s="491">
        <v>2016</v>
      </c>
      <c r="C33" s="288">
        <v>1</v>
      </c>
      <c r="D33" s="508"/>
      <c r="E33" s="501">
        <f t="shared" si="1"/>
        <v>0</v>
      </c>
      <c r="F33" s="487"/>
      <c r="G33" s="487"/>
      <c r="H33" s="487"/>
      <c r="I33" s="487"/>
      <c r="J33" s="501">
        <f t="shared" si="2"/>
        <v>0</v>
      </c>
      <c r="K33" s="487"/>
      <c r="L33" s="487"/>
      <c r="M33" s="487"/>
      <c r="N33" s="487"/>
      <c r="O33" s="487"/>
      <c r="P33" s="487"/>
      <c r="Q33" s="509"/>
      <c r="R33" s="509"/>
      <c r="S33" s="507"/>
    </row>
    <row r="34" spans="1:19" ht="37.5" customHeight="1">
      <c r="A34" s="1402"/>
      <c r="B34" s="360">
        <v>2015</v>
      </c>
      <c r="C34" s="510">
        <v>1</v>
      </c>
      <c r="D34" s="511"/>
      <c r="E34" s="505">
        <f t="shared" si="1"/>
        <v>0</v>
      </c>
      <c r="F34" s="504">
        <v>0</v>
      </c>
      <c r="G34" s="504">
        <v>0</v>
      </c>
      <c r="H34" s="504">
        <v>0</v>
      </c>
      <c r="I34" s="504"/>
      <c r="J34" s="505">
        <f t="shared" si="2"/>
        <v>0</v>
      </c>
      <c r="K34" s="504">
        <v>0</v>
      </c>
      <c r="L34" s="504">
        <v>0</v>
      </c>
      <c r="M34" s="504">
        <v>0</v>
      </c>
      <c r="N34" s="504">
        <v>0</v>
      </c>
      <c r="O34" s="504">
        <v>0</v>
      </c>
      <c r="P34" s="504"/>
      <c r="Q34" s="513"/>
      <c r="R34" s="513"/>
      <c r="S34" s="507"/>
    </row>
    <row r="35" spans="1:19" ht="37.5" customHeight="1">
      <c r="A35" s="1402" t="s">
        <v>605</v>
      </c>
      <c r="B35" s="491">
        <v>2016</v>
      </c>
      <c r="C35" s="288">
        <v>4</v>
      </c>
      <c r="D35" s="508">
        <v>0</v>
      </c>
      <c r="E35" s="508">
        <v>0</v>
      </c>
      <c r="F35" s="487"/>
      <c r="G35" s="487"/>
      <c r="H35" s="487"/>
      <c r="I35" s="487"/>
      <c r="J35" s="508">
        <v>0</v>
      </c>
      <c r="K35" s="508"/>
      <c r="L35" s="508"/>
      <c r="M35" s="508"/>
      <c r="N35" s="508"/>
      <c r="O35" s="508"/>
      <c r="P35" s="508"/>
      <c r="Q35" s="509"/>
      <c r="R35" s="509"/>
      <c r="S35" s="507"/>
    </row>
    <row r="36" spans="1:19" ht="37.5" customHeight="1">
      <c r="A36" s="1402"/>
      <c r="B36" s="360">
        <v>2015</v>
      </c>
      <c r="C36" s="510"/>
      <c r="D36" s="511"/>
      <c r="E36" s="505">
        <f t="shared" si="1"/>
        <v>0</v>
      </c>
      <c r="F36" s="504">
        <v>0</v>
      </c>
      <c r="G36" s="504">
        <v>0</v>
      </c>
      <c r="H36" s="504">
        <v>0</v>
      </c>
      <c r="I36" s="504"/>
      <c r="J36" s="505">
        <f t="shared" si="2"/>
        <v>0</v>
      </c>
      <c r="K36" s="504">
        <v>0</v>
      </c>
      <c r="L36" s="504">
        <v>0</v>
      </c>
      <c r="M36" s="504">
        <v>0</v>
      </c>
      <c r="N36" s="504">
        <v>0</v>
      </c>
      <c r="O36" s="504">
        <v>0</v>
      </c>
      <c r="P36" s="504"/>
      <c r="Q36" s="513"/>
      <c r="R36" s="513"/>
      <c r="S36" s="507"/>
    </row>
    <row r="37" spans="1:19" ht="37.5" customHeight="1">
      <c r="A37" s="1402" t="s">
        <v>606</v>
      </c>
      <c r="B37" s="491">
        <v>2016</v>
      </c>
      <c r="C37" s="288"/>
      <c r="D37" s="508"/>
      <c r="E37" s="501">
        <f t="shared" si="1"/>
        <v>0</v>
      </c>
      <c r="F37" s="487"/>
      <c r="G37" s="487"/>
      <c r="H37" s="487"/>
      <c r="I37" s="487"/>
      <c r="J37" s="501">
        <f t="shared" si="2"/>
        <v>0</v>
      </c>
      <c r="K37" s="487"/>
      <c r="L37" s="487"/>
      <c r="M37" s="487"/>
      <c r="N37" s="487"/>
      <c r="O37" s="487"/>
      <c r="P37" s="487"/>
      <c r="Q37" s="509"/>
      <c r="R37" s="509"/>
      <c r="S37" s="507"/>
    </row>
    <row r="38" spans="1:19" ht="37.5" customHeight="1">
      <c r="A38" s="1402"/>
      <c r="B38" s="360">
        <v>2015</v>
      </c>
      <c r="C38" s="510"/>
      <c r="D38" s="511"/>
      <c r="E38" s="505">
        <f t="shared" si="1"/>
        <v>0</v>
      </c>
      <c r="F38" s="504">
        <v>0</v>
      </c>
      <c r="G38" s="504">
        <v>0</v>
      </c>
      <c r="H38" s="504">
        <v>0</v>
      </c>
      <c r="I38" s="504"/>
      <c r="J38" s="505">
        <f t="shared" si="2"/>
        <v>0</v>
      </c>
      <c r="K38" s="504">
        <v>0</v>
      </c>
      <c r="L38" s="504">
        <v>0</v>
      </c>
      <c r="M38" s="504">
        <v>0</v>
      </c>
      <c r="N38" s="504">
        <v>0</v>
      </c>
      <c r="O38" s="504">
        <v>0</v>
      </c>
      <c r="P38" s="504"/>
      <c r="Q38" s="513"/>
      <c r="R38" s="513"/>
      <c r="S38" s="507"/>
    </row>
    <row r="39" spans="1:19" ht="37.5" customHeight="1">
      <c r="A39" s="1402" t="s">
        <v>607</v>
      </c>
      <c r="B39" s="491">
        <v>2016</v>
      </c>
      <c r="C39" s="288">
        <v>14</v>
      </c>
      <c r="D39" s="508"/>
      <c r="E39" s="501">
        <f t="shared" si="1"/>
        <v>0</v>
      </c>
      <c r="F39" s="487"/>
      <c r="G39" s="487"/>
      <c r="H39" s="487"/>
      <c r="I39" s="487"/>
      <c r="J39" s="501">
        <f t="shared" si="2"/>
        <v>0</v>
      </c>
      <c r="K39" s="487"/>
      <c r="L39" s="487"/>
      <c r="M39" s="487"/>
      <c r="N39" s="487"/>
      <c r="O39" s="487"/>
      <c r="P39" s="487"/>
      <c r="Q39" s="509"/>
      <c r="R39" s="509"/>
      <c r="S39" s="507"/>
    </row>
    <row r="40" spans="1:19" ht="37.5" customHeight="1">
      <c r="A40" s="1402"/>
      <c r="B40" s="360">
        <v>2015</v>
      </c>
      <c r="C40" s="510">
        <v>15</v>
      </c>
      <c r="D40" s="511"/>
      <c r="E40" s="505">
        <f t="shared" si="1"/>
        <v>0</v>
      </c>
      <c r="F40" s="504">
        <v>0</v>
      </c>
      <c r="G40" s="504">
        <v>0</v>
      </c>
      <c r="H40" s="504">
        <v>0</v>
      </c>
      <c r="I40" s="504"/>
      <c r="J40" s="505">
        <f t="shared" si="2"/>
        <v>0</v>
      </c>
      <c r="K40" s="504">
        <v>0</v>
      </c>
      <c r="L40" s="504">
        <v>0</v>
      </c>
      <c r="M40" s="504">
        <v>0</v>
      </c>
      <c r="N40" s="504">
        <v>0</v>
      </c>
      <c r="O40" s="504">
        <v>0</v>
      </c>
      <c r="P40" s="504"/>
      <c r="Q40" s="513"/>
      <c r="R40" s="513"/>
      <c r="S40" s="507"/>
    </row>
    <row r="41" spans="1:19" ht="37.5" customHeight="1">
      <c r="A41" s="1402" t="s">
        <v>608</v>
      </c>
      <c r="B41" s="491">
        <v>2016</v>
      </c>
      <c r="C41" s="288"/>
      <c r="D41" s="508"/>
      <c r="E41" s="501">
        <f t="shared" si="1"/>
        <v>0</v>
      </c>
      <c r="F41" s="487"/>
      <c r="G41" s="487"/>
      <c r="H41" s="487"/>
      <c r="I41" s="487"/>
      <c r="J41" s="501">
        <f t="shared" si="2"/>
        <v>0</v>
      </c>
      <c r="K41" s="487"/>
      <c r="L41" s="487"/>
      <c r="M41" s="487"/>
      <c r="N41" s="487"/>
      <c r="O41" s="487"/>
      <c r="P41" s="487"/>
      <c r="Q41" s="509"/>
      <c r="R41" s="509"/>
      <c r="S41" s="507"/>
    </row>
    <row r="42" spans="1:19" ht="37.5" customHeight="1">
      <c r="A42" s="1402"/>
      <c r="B42" s="360">
        <v>2015</v>
      </c>
      <c r="C42" s="510">
        <v>14</v>
      </c>
      <c r="D42" s="511"/>
      <c r="E42" s="505">
        <f t="shared" si="1"/>
        <v>0</v>
      </c>
      <c r="F42" s="504">
        <v>0</v>
      </c>
      <c r="G42" s="504">
        <v>0</v>
      </c>
      <c r="H42" s="504">
        <v>0</v>
      </c>
      <c r="I42" s="504"/>
      <c r="J42" s="505">
        <f t="shared" si="2"/>
        <v>0</v>
      </c>
      <c r="K42" s="504">
        <v>0</v>
      </c>
      <c r="L42" s="504">
        <v>0</v>
      </c>
      <c r="M42" s="504">
        <v>0</v>
      </c>
      <c r="N42" s="504">
        <v>0</v>
      </c>
      <c r="O42" s="504">
        <v>0</v>
      </c>
      <c r="P42" s="504"/>
      <c r="Q42" s="513"/>
      <c r="R42" s="513"/>
      <c r="S42" s="507"/>
    </row>
    <row r="43" spans="1:19" ht="37.5" customHeight="1">
      <c r="A43" s="1402" t="s">
        <v>609</v>
      </c>
      <c r="B43" s="491">
        <v>2016</v>
      </c>
      <c r="C43" s="288">
        <v>84</v>
      </c>
      <c r="D43" s="508"/>
      <c r="E43" s="501">
        <f t="shared" si="1"/>
        <v>0</v>
      </c>
      <c r="F43" s="487"/>
      <c r="G43" s="487"/>
      <c r="H43" s="487"/>
      <c r="I43" s="487"/>
      <c r="J43" s="501">
        <f t="shared" si="2"/>
        <v>0</v>
      </c>
      <c r="K43" s="487"/>
      <c r="L43" s="487"/>
      <c r="M43" s="487"/>
      <c r="N43" s="487"/>
      <c r="O43" s="487"/>
      <c r="P43" s="487"/>
      <c r="Q43" s="509"/>
      <c r="R43" s="509"/>
      <c r="S43" s="507"/>
    </row>
    <row r="44" spans="1:19" ht="37.5" customHeight="1">
      <c r="A44" s="1402"/>
      <c r="B44" s="360">
        <v>2015</v>
      </c>
      <c r="C44" s="510">
        <v>62</v>
      </c>
      <c r="D44" s="511"/>
      <c r="E44" s="505">
        <f t="shared" si="1"/>
        <v>0</v>
      </c>
      <c r="F44" s="504">
        <v>0</v>
      </c>
      <c r="G44" s="504">
        <v>0</v>
      </c>
      <c r="H44" s="504">
        <v>0</v>
      </c>
      <c r="I44" s="504"/>
      <c r="J44" s="505">
        <f t="shared" si="2"/>
        <v>0</v>
      </c>
      <c r="K44" s="504">
        <v>0</v>
      </c>
      <c r="L44" s="504">
        <v>0</v>
      </c>
      <c r="M44" s="504">
        <v>0</v>
      </c>
      <c r="N44" s="504">
        <v>0</v>
      </c>
      <c r="O44" s="504">
        <v>0</v>
      </c>
      <c r="P44" s="504"/>
      <c r="Q44" s="513"/>
      <c r="R44" s="513"/>
      <c r="S44" s="507"/>
    </row>
    <row r="45" spans="1:19" ht="37.5" customHeight="1">
      <c r="A45" s="1402" t="s">
        <v>610</v>
      </c>
      <c r="B45" s="491">
        <v>2016</v>
      </c>
      <c r="C45" s="288">
        <v>26</v>
      </c>
      <c r="D45" s="508"/>
      <c r="E45" s="508">
        <v>0</v>
      </c>
      <c r="F45" s="487"/>
      <c r="G45" s="487"/>
      <c r="H45" s="487"/>
      <c r="I45" s="487"/>
      <c r="J45" s="508">
        <v>0</v>
      </c>
      <c r="K45" s="508"/>
      <c r="L45" s="508"/>
      <c r="M45" s="508"/>
      <c r="N45" s="508"/>
      <c r="O45" s="508"/>
      <c r="P45" s="508"/>
      <c r="Q45" s="509"/>
      <c r="R45" s="509"/>
      <c r="S45" s="507"/>
    </row>
    <row r="46" spans="1:19" ht="37.5" customHeight="1">
      <c r="A46" s="1402"/>
      <c r="B46" s="360">
        <v>2015</v>
      </c>
      <c r="C46" s="510">
        <v>73</v>
      </c>
      <c r="D46" s="511"/>
      <c r="E46" s="505">
        <f t="shared" si="1"/>
        <v>0</v>
      </c>
      <c r="F46" s="504">
        <v>0</v>
      </c>
      <c r="G46" s="504">
        <v>0</v>
      </c>
      <c r="H46" s="504">
        <v>0</v>
      </c>
      <c r="I46" s="504"/>
      <c r="J46" s="505">
        <f t="shared" si="2"/>
        <v>0</v>
      </c>
      <c r="K46" s="504">
        <v>0</v>
      </c>
      <c r="L46" s="504">
        <v>0</v>
      </c>
      <c r="M46" s="504">
        <v>0</v>
      </c>
      <c r="N46" s="504">
        <v>0</v>
      </c>
      <c r="O46" s="504">
        <v>0</v>
      </c>
      <c r="P46" s="504"/>
      <c r="Q46" s="513"/>
      <c r="R46" s="513"/>
      <c r="S46" s="507"/>
    </row>
    <row r="47" spans="1:19" ht="37.5" customHeight="1">
      <c r="A47" s="1402" t="s">
        <v>611</v>
      </c>
      <c r="B47" s="491">
        <v>2016</v>
      </c>
      <c r="C47" s="288">
        <v>1</v>
      </c>
      <c r="D47" s="508">
        <v>0</v>
      </c>
      <c r="E47" s="508">
        <v>0</v>
      </c>
      <c r="F47" s="487"/>
      <c r="G47" s="487"/>
      <c r="H47" s="487"/>
      <c r="I47" s="487"/>
      <c r="J47" s="508">
        <v>0</v>
      </c>
      <c r="K47" s="508"/>
      <c r="L47" s="508"/>
      <c r="M47" s="508"/>
      <c r="N47" s="508"/>
      <c r="O47" s="508"/>
      <c r="P47" s="508"/>
      <c r="Q47" s="509"/>
      <c r="R47" s="509"/>
      <c r="S47" s="507"/>
    </row>
    <row r="48" spans="1:19" ht="37.5" customHeight="1">
      <c r="A48" s="1402"/>
      <c r="B48" s="360">
        <v>2015</v>
      </c>
      <c r="C48" s="510">
        <v>1</v>
      </c>
      <c r="D48" s="511"/>
      <c r="E48" s="505">
        <f t="shared" si="1"/>
        <v>0</v>
      </c>
      <c r="F48" s="504">
        <v>0</v>
      </c>
      <c r="G48" s="504">
        <v>0</v>
      </c>
      <c r="H48" s="504">
        <v>0</v>
      </c>
      <c r="I48" s="504"/>
      <c r="J48" s="505">
        <f t="shared" si="2"/>
        <v>0</v>
      </c>
      <c r="K48" s="504">
        <v>0</v>
      </c>
      <c r="L48" s="504">
        <v>0</v>
      </c>
      <c r="M48" s="504">
        <v>0</v>
      </c>
      <c r="N48" s="504">
        <v>0</v>
      </c>
      <c r="O48" s="504">
        <v>0</v>
      </c>
      <c r="P48" s="504"/>
      <c r="Q48" s="513"/>
      <c r="R48" s="513"/>
      <c r="S48" s="507"/>
    </row>
    <row r="49" spans="1:19" ht="37.5" customHeight="1">
      <c r="A49" s="1402" t="s">
        <v>612</v>
      </c>
      <c r="B49" s="491">
        <v>2016</v>
      </c>
      <c r="C49" s="288"/>
      <c r="D49" s="508"/>
      <c r="E49" s="501">
        <f t="shared" si="1"/>
        <v>0</v>
      </c>
      <c r="F49" s="487"/>
      <c r="G49" s="487"/>
      <c r="H49" s="487"/>
      <c r="I49" s="487"/>
      <c r="J49" s="501">
        <f t="shared" si="2"/>
        <v>0</v>
      </c>
      <c r="K49" s="487"/>
      <c r="L49" s="487"/>
      <c r="M49" s="487"/>
      <c r="N49" s="487"/>
      <c r="O49" s="487"/>
      <c r="P49" s="487"/>
      <c r="Q49" s="509"/>
      <c r="R49" s="509"/>
      <c r="S49" s="507"/>
    </row>
    <row r="50" spans="1:19" ht="37.5" customHeight="1">
      <c r="A50" s="1402"/>
      <c r="B50" s="360">
        <v>2015</v>
      </c>
      <c r="C50" s="510"/>
      <c r="D50" s="511"/>
      <c r="E50" s="505">
        <f t="shared" si="1"/>
        <v>0</v>
      </c>
      <c r="F50" s="504">
        <v>0</v>
      </c>
      <c r="G50" s="504">
        <v>0</v>
      </c>
      <c r="H50" s="504">
        <v>0</v>
      </c>
      <c r="I50" s="504"/>
      <c r="J50" s="505">
        <f t="shared" si="2"/>
        <v>0</v>
      </c>
      <c r="K50" s="504">
        <v>0</v>
      </c>
      <c r="L50" s="504">
        <v>0</v>
      </c>
      <c r="M50" s="504">
        <v>0</v>
      </c>
      <c r="N50" s="504">
        <v>0</v>
      </c>
      <c r="O50" s="504">
        <v>0</v>
      </c>
      <c r="P50" s="504"/>
      <c r="Q50" s="513"/>
      <c r="R50" s="513"/>
      <c r="S50" s="507"/>
    </row>
    <row r="51" spans="1:19" ht="37.5" customHeight="1">
      <c r="A51" s="1402" t="s">
        <v>613</v>
      </c>
      <c r="B51" s="491">
        <v>2016</v>
      </c>
      <c r="C51" s="288"/>
      <c r="D51" s="508"/>
      <c r="E51" s="501">
        <f t="shared" si="1"/>
        <v>0</v>
      </c>
      <c r="F51" s="487"/>
      <c r="G51" s="487"/>
      <c r="H51" s="487"/>
      <c r="I51" s="487"/>
      <c r="J51" s="501">
        <f t="shared" si="2"/>
        <v>0</v>
      </c>
      <c r="K51" s="487"/>
      <c r="L51" s="487"/>
      <c r="M51" s="487"/>
      <c r="N51" s="487"/>
      <c r="O51" s="487"/>
      <c r="P51" s="487"/>
      <c r="Q51" s="509"/>
      <c r="R51" s="509"/>
      <c r="S51" s="507"/>
    </row>
    <row r="52" spans="1:19" s="885" customFormat="1" ht="37.5" customHeight="1">
      <c r="A52" s="1402"/>
      <c r="B52" s="360">
        <v>2015</v>
      </c>
      <c r="C52" s="510"/>
      <c r="D52" s="511"/>
      <c r="E52" s="505">
        <f t="shared" si="1"/>
        <v>0</v>
      </c>
      <c r="F52" s="504">
        <v>0</v>
      </c>
      <c r="G52" s="504">
        <v>0</v>
      </c>
      <c r="H52" s="504">
        <v>0</v>
      </c>
      <c r="I52" s="504"/>
      <c r="J52" s="505">
        <f t="shared" si="2"/>
        <v>0</v>
      </c>
      <c r="K52" s="504">
        <v>0</v>
      </c>
      <c r="L52" s="504">
        <v>0</v>
      </c>
      <c r="M52" s="504">
        <v>0</v>
      </c>
      <c r="N52" s="504">
        <v>0</v>
      </c>
      <c r="O52" s="504">
        <v>0</v>
      </c>
      <c r="P52" s="504"/>
      <c r="Q52" s="513"/>
      <c r="R52" s="513"/>
      <c r="S52" s="507"/>
    </row>
    <row r="53" spans="1:19" s="885" customFormat="1" ht="37.5" customHeight="1">
      <c r="A53" s="1402" t="s">
        <v>676</v>
      </c>
      <c r="B53" s="491">
        <v>2016</v>
      </c>
      <c r="C53" s="288">
        <v>1</v>
      </c>
      <c r="D53" s="508">
        <v>0</v>
      </c>
      <c r="E53" s="508">
        <v>0</v>
      </c>
      <c r="F53" s="508">
        <v>0</v>
      </c>
      <c r="G53" s="508">
        <v>0</v>
      </c>
      <c r="H53" s="508">
        <v>0</v>
      </c>
      <c r="I53" s="508">
        <v>0</v>
      </c>
      <c r="J53" s="508">
        <v>0</v>
      </c>
      <c r="K53" s="508">
        <v>0</v>
      </c>
      <c r="L53" s="508">
        <v>0</v>
      </c>
      <c r="M53" s="508">
        <v>0</v>
      </c>
      <c r="N53" s="508">
        <v>0</v>
      </c>
      <c r="O53" s="508">
        <v>0</v>
      </c>
      <c r="P53" s="508">
        <v>0</v>
      </c>
      <c r="Q53" s="508">
        <v>0</v>
      </c>
      <c r="R53" s="508">
        <v>0</v>
      </c>
      <c r="S53" s="507"/>
    </row>
    <row r="54" spans="1:19" s="885" customFormat="1" ht="37.5" customHeight="1">
      <c r="A54" s="1402"/>
      <c r="B54" s="360">
        <v>2015</v>
      </c>
      <c r="C54" s="510">
        <v>1</v>
      </c>
      <c r="D54" s="511"/>
      <c r="E54" s="505">
        <f t="shared" si="1"/>
        <v>0</v>
      </c>
      <c r="F54" s="504">
        <v>0</v>
      </c>
      <c r="G54" s="504">
        <v>0</v>
      </c>
      <c r="H54" s="504">
        <v>0</v>
      </c>
      <c r="I54" s="504"/>
      <c r="J54" s="505">
        <f t="shared" si="2"/>
        <v>0</v>
      </c>
      <c r="K54" s="504">
        <v>0</v>
      </c>
      <c r="L54" s="504">
        <v>0</v>
      </c>
      <c r="M54" s="504">
        <v>0</v>
      </c>
      <c r="N54" s="504">
        <v>0</v>
      </c>
      <c r="O54" s="504">
        <v>0</v>
      </c>
      <c r="P54" s="504"/>
      <c r="Q54" s="513"/>
      <c r="R54" s="513"/>
      <c r="S54" s="507"/>
    </row>
    <row r="55" spans="1:19" s="885" customFormat="1" ht="37.5" customHeight="1">
      <c r="A55" s="1402" t="s">
        <v>665</v>
      </c>
      <c r="B55" s="491">
        <v>2016</v>
      </c>
      <c r="C55" s="288">
        <v>6</v>
      </c>
      <c r="D55" s="508"/>
      <c r="E55" s="508">
        <v>0</v>
      </c>
      <c r="F55" s="487"/>
      <c r="G55" s="487"/>
      <c r="H55" s="487"/>
      <c r="I55" s="487"/>
      <c r="J55" s="508">
        <v>0</v>
      </c>
      <c r="K55" s="508"/>
      <c r="L55" s="508"/>
      <c r="M55" s="508"/>
      <c r="N55" s="508"/>
      <c r="O55" s="508"/>
      <c r="P55" s="487"/>
      <c r="Q55" s="509"/>
      <c r="R55" s="509"/>
      <c r="S55" s="507"/>
    </row>
    <row r="56" spans="1:19" s="885" customFormat="1" ht="37.5" customHeight="1">
      <c r="A56" s="1402"/>
      <c r="B56" s="360">
        <v>2015</v>
      </c>
      <c r="C56" s="510">
        <v>3</v>
      </c>
      <c r="D56" s="511"/>
      <c r="E56" s="505">
        <f t="shared" si="1"/>
        <v>0</v>
      </c>
      <c r="F56" s="504">
        <v>0</v>
      </c>
      <c r="G56" s="504">
        <v>0</v>
      </c>
      <c r="H56" s="504">
        <v>0</v>
      </c>
      <c r="I56" s="504"/>
      <c r="J56" s="505">
        <f t="shared" si="2"/>
        <v>0</v>
      </c>
      <c r="K56" s="504">
        <v>0</v>
      </c>
      <c r="L56" s="504">
        <v>0</v>
      </c>
      <c r="M56" s="504">
        <v>0</v>
      </c>
      <c r="N56" s="504">
        <v>0</v>
      </c>
      <c r="O56" s="504">
        <v>0</v>
      </c>
      <c r="P56" s="504"/>
      <c r="Q56" s="513"/>
      <c r="R56" s="513"/>
      <c r="S56" s="507"/>
    </row>
    <row r="57" spans="1:19" s="885" customFormat="1" ht="37.5" customHeight="1">
      <c r="A57" s="1402" t="s">
        <v>666</v>
      </c>
      <c r="B57" s="491">
        <v>2016</v>
      </c>
      <c r="C57" s="288"/>
      <c r="D57" s="508"/>
      <c r="E57" s="501">
        <f t="shared" si="1"/>
        <v>0</v>
      </c>
      <c r="F57" s="487"/>
      <c r="G57" s="487"/>
      <c r="H57" s="487"/>
      <c r="I57" s="487"/>
      <c r="J57" s="501">
        <f t="shared" si="2"/>
        <v>0</v>
      </c>
      <c r="K57" s="487"/>
      <c r="L57" s="487"/>
      <c r="M57" s="487"/>
      <c r="N57" s="487"/>
      <c r="O57" s="487"/>
      <c r="P57" s="487"/>
      <c r="Q57" s="509"/>
      <c r="R57" s="509"/>
      <c r="S57" s="507"/>
    </row>
    <row r="58" spans="1:19" ht="37.5" customHeight="1">
      <c r="A58" s="1402"/>
      <c r="B58" s="360">
        <v>2015</v>
      </c>
      <c r="C58" s="510"/>
      <c r="D58" s="511"/>
      <c r="E58" s="505">
        <f t="shared" si="1"/>
        <v>0</v>
      </c>
      <c r="F58" s="504">
        <v>0</v>
      </c>
      <c r="G58" s="504">
        <v>0</v>
      </c>
      <c r="H58" s="504">
        <v>0</v>
      </c>
      <c r="I58" s="504"/>
      <c r="J58" s="505">
        <f t="shared" si="2"/>
        <v>0</v>
      </c>
      <c r="K58" s="504">
        <v>0</v>
      </c>
      <c r="L58" s="504">
        <v>0</v>
      </c>
      <c r="M58" s="504">
        <v>0</v>
      </c>
      <c r="N58" s="504">
        <v>0</v>
      </c>
      <c r="O58" s="504">
        <v>0</v>
      </c>
      <c r="P58" s="504"/>
      <c r="Q58" s="513"/>
      <c r="R58" s="513"/>
      <c r="S58" s="507"/>
    </row>
    <row r="59" spans="1:19" ht="16.5" customHeight="1"/>
    <row r="60" spans="1:19" ht="16.5" customHeight="1"/>
    <row r="61" spans="1:19" ht="16.5" customHeight="1"/>
  </sheetData>
  <sheetProtection formatCells="0" formatColumns="0" formatRows="0" insertColumns="0" insertRows="0" insertHyperlinks="0" deleteColumns="0" deleteRows="0" sort="0" autoFilter="0" pivotTables="0"/>
  <mergeCells count="64">
    <mergeCell ref="AK9:AK11"/>
    <mergeCell ref="A57:A58"/>
    <mergeCell ref="A17:A18"/>
    <mergeCell ref="X15:Z15"/>
    <mergeCell ref="U17:Z20"/>
    <mergeCell ref="U9:U11"/>
    <mergeCell ref="A13:A14"/>
    <mergeCell ref="A15:A16"/>
    <mergeCell ref="A43:A44"/>
    <mergeCell ref="A55:A56"/>
    <mergeCell ref="A51:A52"/>
    <mergeCell ref="A49:A50"/>
    <mergeCell ref="A47:A48"/>
    <mergeCell ref="A45:A46"/>
    <mergeCell ref="A41:A42"/>
    <mergeCell ref="A39:A40"/>
    <mergeCell ref="A23:A24"/>
    <mergeCell ref="A21:A22"/>
    <mergeCell ref="A19:A20"/>
    <mergeCell ref="A11:A12"/>
    <mergeCell ref="A3:B6"/>
    <mergeCell ref="A7:A8"/>
    <mergeCell ref="A9:A10"/>
    <mergeCell ref="E4:E6"/>
    <mergeCell ref="A1:R1"/>
    <mergeCell ref="K5:K6"/>
    <mergeCell ref="L5:L6"/>
    <mergeCell ref="R3:R6"/>
    <mergeCell ref="M5:M6"/>
    <mergeCell ref="N5:N6"/>
    <mergeCell ref="O5:O6"/>
    <mergeCell ref="D3:D6"/>
    <mergeCell ref="O2:R2"/>
    <mergeCell ref="P5:P6"/>
    <mergeCell ref="E3:I3"/>
    <mergeCell ref="C3:C6"/>
    <mergeCell ref="F4:F6"/>
    <mergeCell ref="G4:G6"/>
    <mergeCell ref="H4:H6"/>
    <mergeCell ref="AJ9:AJ11"/>
    <mergeCell ref="I4:I6"/>
    <mergeCell ref="AC10:AI10"/>
    <mergeCell ref="AC9:AI9"/>
    <mergeCell ref="X9:AB9"/>
    <mergeCell ref="X10:X11"/>
    <mergeCell ref="Y10:Y11"/>
    <mergeCell ref="Z10:Z11"/>
    <mergeCell ref="AA10:AA11"/>
    <mergeCell ref="AB10:AB11"/>
    <mergeCell ref="J3:P3"/>
    <mergeCell ref="S5:S6"/>
    <mergeCell ref="V9:V11"/>
    <mergeCell ref="W9:W11"/>
    <mergeCell ref="Q3:Q6"/>
    <mergeCell ref="J4:P4"/>
    <mergeCell ref="J5:J6"/>
    <mergeCell ref="A35:A36"/>
    <mergeCell ref="A37:A38"/>
    <mergeCell ref="A53:A54"/>
    <mergeCell ref="A25:A26"/>
    <mergeCell ref="A27:A28"/>
    <mergeCell ref="A29:A30"/>
    <mergeCell ref="A31:A32"/>
    <mergeCell ref="A33:A34"/>
  </mergeCells>
  <phoneticPr fontId="15" type="noConversion"/>
  <pageMargins left="0.21" right="0.21" top="0.98425196850393704" bottom="0.98425196850393704" header="0.51181102362204722" footer="0.51181102362204722"/>
  <pageSetup paperSize="9" scale="65" fitToWidth="0" fitToHeight="0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25</vt:i4>
      </vt:variant>
      <vt:variant>
        <vt:lpstr>이름이 지정된 범위</vt:lpstr>
      </vt:variant>
      <vt:variant>
        <vt:i4>26</vt:i4>
      </vt:variant>
    </vt:vector>
  </HeadingPairs>
  <TitlesOfParts>
    <vt:vector size="51" baseType="lpstr">
      <vt:lpstr>작성시 유의사항</vt:lpstr>
      <vt:lpstr>1.배출업소현황</vt:lpstr>
      <vt:lpstr>진동배출업소</vt:lpstr>
      <vt:lpstr>2.용도지역별</vt:lpstr>
      <vt:lpstr>3.환경민원현황</vt:lpstr>
      <vt:lpstr>By factors</vt:lpstr>
      <vt:lpstr>소음성질별 민원</vt:lpstr>
      <vt:lpstr>민원처리</vt:lpstr>
      <vt:lpstr>4. 배출업소 점검</vt:lpstr>
      <vt:lpstr>5.생활소음 점검</vt:lpstr>
      <vt:lpstr> 이동소음점검</vt:lpstr>
      <vt:lpstr>6. 교통,이동규제</vt:lpstr>
      <vt:lpstr>교통소음지역 지정</vt:lpstr>
      <vt:lpstr>이동소음지역</vt:lpstr>
      <vt:lpstr>7.방음벽현황</vt:lpstr>
      <vt:lpstr>방음벽실적</vt:lpstr>
      <vt:lpstr>방음벽 계획</vt:lpstr>
      <vt:lpstr>8.저소음노면</vt:lpstr>
      <vt:lpstr>저소음노면실적</vt:lpstr>
      <vt:lpstr>저소음노면계획</vt:lpstr>
      <vt:lpstr>9.예산</vt:lpstr>
      <vt:lpstr>10.정온시설</vt:lpstr>
      <vt:lpstr>11.소음피해학교</vt:lpstr>
      <vt:lpstr>12.지도점검</vt:lpstr>
      <vt:lpstr>13.주민홍보</vt:lpstr>
      <vt:lpstr>' 이동소음점검'!Print_Area</vt:lpstr>
      <vt:lpstr>'1.배출업소현황'!Print_Area</vt:lpstr>
      <vt:lpstr>'10.정온시설'!Print_Area</vt:lpstr>
      <vt:lpstr>'11.소음피해학교'!Print_Area</vt:lpstr>
      <vt:lpstr>'12.지도점검'!Print_Area</vt:lpstr>
      <vt:lpstr>'13.주민홍보'!Print_Area</vt:lpstr>
      <vt:lpstr>'2.용도지역별'!Print_Area</vt:lpstr>
      <vt:lpstr>'3.환경민원현황'!Print_Area</vt:lpstr>
      <vt:lpstr>'4. 배출업소 점검'!Print_Area</vt:lpstr>
      <vt:lpstr>'5.생활소음 점검'!Print_Area</vt:lpstr>
      <vt:lpstr>'6. 교통,이동규제'!Print_Area</vt:lpstr>
      <vt:lpstr>'7.방음벽현황'!Print_Area</vt:lpstr>
      <vt:lpstr>'8.저소음노면'!Print_Area</vt:lpstr>
      <vt:lpstr>'9.예산'!Print_Area</vt:lpstr>
      <vt:lpstr>'By factors'!Print_Area</vt:lpstr>
      <vt:lpstr>'교통소음지역 지정'!Print_Area</vt:lpstr>
      <vt:lpstr>민원처리!Print_Area</vt:lpstr>
      <vt:lpstr>'방음벽 계획'!Print_Area</vt:lpstr>
      <vt:lpstr>방음벽실적!Print_Area</vt:lpstr>
      <vt:lpstr>이동소음지역!Print_Area</vt:lpstr>
      <vt:lpstr>저소음노면계획!Print_Area</vt:lpstr>
      <vt:lpstr>저소음노면실적!Print_Area</vt:lpstr>
      <vt:lpstr>진동배출업소!Print_Area</vt:lpstr>
      <vt:lpstr>' 이동소음점검'!Print_Titles</vt:lpstr>
      <vt:lpstr>'By factors'!Print_Titles</vt:lpstr>
      <vt:lpstr>'소음성질별 민원'!Print_Titles</vt:lpstr>
    </vt:vector>
  </TitlesOfParts>
  <Company>서울특별시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대기보전과</dc:creator>
  <cp:lastModifiedBy>AhnSunha</cp:lastModifiedBy>
  <cp:lastPrinted>2017-03-29T01:02:32Z</cp:lastPrinted>
  <dcterms:created xsi:type="dcterms:W3CDTF">2002-01-14T09:15:41Z</dcterms:created>
  <dcterms:modified xsi:type="dcterms:W3CDTF">2018-02-06T04:54:01Z</dcterms:modified>
</cp:coreProperties>
</file>